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ntho\Risk &amp; Policy Analysts Ltd\HBM4EU 2 - Documents\Reports\Mapping docs\finals\"/>
    </mc:Choice>
  </mc:AlternateContent>
  <xr:revisionPtr revIDLastSave="1" documentId="8_{A8BA82BE-CB63-4C7B-9473-098088CA769C}" xr6:coauthVersionLast="45" xr6:coauthVersionMax="45" xr10:uidLastSave="{3444C522-7379-43E0-A919-2E2869DA7A2B}"/>
  <bookViews>
    <workbookView xWindow="28680" yWindow="-120" windowWidth="24240" windowHeight="13140" firstSheet="2" activeTab="2" xr2:uid="{6FD5A6E4-80A5-4E36-9FEA-5FF0BBDCD9BE}"/>
  </bookViews>
  <sheets>
    <sheet name="Public consultations" sheetId="16"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9" r:id="rId10"/>
    <sheet name="Table 10" sheetId="10" r:id="rId11"/>
    <sheet name="Table 11 Profess+consumer" sheetId="11" r:id="rId12"/>
    <sheet name="Table 12 Class+OSH+waste" sheetId="12" r:id="rId13"/>
    <sheet name="Table 13 Environmental" sheetId="14" r:id="rId14"/>
  </sheets>
  <definedNames>
    <definedName name="_xlnm._FilterDatabase" localSheetId="0" hidden="1">'Public consultations'!$A$2:$I$10</definedName>
    <definedName name="_xlnm._FilterDatabase" localSheetId="1" hidden="1">'Table 1'!$A$3:$H$11</definedName>
    <definedName name="_xlnm._FilterDatabase" localSheetId="10" hidden="1">'Table 10'!$A$3:$H$11</definedName>
    <definedName name="_xlnm._FilterDatabase" localSheetId="11" hidden="1">'Table 11 Profess+consumer'!$A$2:$H$10</definedName>
    <definedName name="_xlnm._FilterDatabase" localSheetId="12" hidden="1">'Table 12 Class+OSH+waste'!$A$2:$H$10</definedName>
    <definedName name="_xlnm._FilterDatabase" localSheetId="13" hidden="1">'Table 13 Environmental'!$A$3:$H$11</definedName>
    <definedName name="_xlnm._FilterDatabase" localSheetId="2" hidden="1">'Table 2'!$A$2:$AF$10</definedName>
    <definedName name="_xlnm._FilterDatabase" localSheetId="3" hidden="1">'Table 3'!$A$2:$H$10</definedName>
    <definedName name="_xlnm._FilterDatabase" localSheetId="4" hidden="1">'Table 4'!$A$2:$H$10</definedName>
    <definedName name="_xlnm._FilterDatabase" localSheetId="5" hidden="1">'Table 5'!$A$2:$H$10</definedName>
    <definedName name="_xlnm._FilterDatabase" localSheetId="6" hidden="1">'Table 6'!$A$2:$H$10</definedName>
    <definedName name="_xlnm._FilterDatabase" localSheetId="7" hidden="1">'Table 7'!$A$2:$H$10</definedName>
    <definedName name="_xlnm._FilterDatabase" localSheetId="8" hidden="1">'Table 8'!$A$2:$H$10</definedName>
    <definedName name="_xlnm._FilterDatabase" localSheetId="9" hidden="1">'Table 9'!$A$2:$H$10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C3" i="2"/>
  <c r="D3" i="2"/>
  <c r="E3" i="2"/>
  <c r="F3" i="2"/>
  <c r="G3" i="2"/>
  <c r="H3" i="2"/>
  <c r="K3" i="2"/>
  <c r="AH3" i="2"/>
  <c r="AI3" i="2"/>
  <c r="BB3" i="2"/>
  <c r="I3" i="2" s="1"/>
  <c r="BC3" i="2"/>
  <c r="J3" i="2" s="1"/>
  <c r="BD3" i="2"/>
  <c r="L3" i="2" s="1"/>
  <c r="BE3" i="2"/>
  <c r="M3" i="2" s="1"/>
  <c r="BF3" i="2"/>
  <c r="N3" i="2" s="1"/>
  <c r="BG3" i="2"/>
  <c r="O3" i="2" s="1"/>
  <c r="BH3" i="2"/>
  <c r="P3" i="2" s="1"/>
  <c r="BI3" i="2"/>
  <c r="Q3" i="2" s="1"/>
  <c r="BJ3" i="2"/>
  <c r="R3" i="2" s="1"/>
  <c r="BK3" i="2"/>
  <c r="S3" i="2" s="1"/>
  <c r="BL3" i="2"/>
  <c r="T3" i="2" s="1"/>
  <c r="BM3" i="2"/>
  <c r="U3" i="2" s="1"/>
  <c r="BN3" i="2"/>
  <c r="V3" i="2" s="1"/>
  <c r="BO3" i="2"/>
  <c r="W3" i="2" s="1"/>
  <c r="BP3" i="2"/>
  <c r="X3" i="2" s="1"/>
  <c r="BQ3" i="2"/>
  <c r="Y3" i="2" s="1"/>
  <c r="BR3" i="2"/>
  <c r="Z3" i="2" s="1"/>
  <c r="BS3" i="2"/>
  <c r="AA3" i="2" s="1"/>
  <c r="BU3" i="2"/>
  <c r="AC3" i="2" s="1"/>
  <c r="BV3" i="2"/>
  <c r="AD3" i="2" s="1"/>
  <c r="BW3" i="2"/>
  <c r="AE3" i="2" s="1"/>
  <c r="BX3" i="2"/>
  <c r="AF3" i="2" s="1"/>
  <c r="B4" i="2"/>
  <c r="C4" i="2"/>
  <c r="D4" i="2"/>
  <c r="E4" i="2"/>
  <c r="F4" i="2"/>
  <c r="G4" i="2"/>
  <c r="H4" i="2"/>
  <c r="K4" i="2"/>
  <c r="AH4" i="2"/>
  <c r="AI4" i="2"/>
  <c r="BB4" i="2"/>
  <c r="I4" i="2" s="1"/>
  <c r="BC4" i="2"/>
  <c r="J4" i="2" s="1"/>
  <c r="BD4" i="2"/>
  <c r="L4" i="2" s="1"/>
  <c r="BE4" i="2"/>
  <c r="M4" i="2" s="1"/>
  <c r="BF4" i="2"/>
  <c r="N4" i="2" s="1"/>
  <c r="BG4" i="2"/>
  <c r="O4" i="2" s="1"/>
  <c r="BH4" i="2"/>
  <c r="P4" i="2" s="1"/>
  <c r="BI4" i="2"/>
  <c r="Q4" i="2" s="1"/>
  <c r="BJ4" i="2"/>
  <c r="R4" i="2" s="1"/>
  <c r="BK4" i="2"/>
  <c r="S4" i="2" s="1"/>
  <c r="BL4" i="2"/>
  <c r="T4" i="2" s="1"/>
  <c r="BM4" i="2"/>
  <c r="U4" i="2" s="1"/>
  <c r="BN4" i="2"/>
  <c r="V4" i="2" s="1"/>
  <c r="BO4" i="2"/>
  <c r="W4" i="2" s="1"/>
  <c r="BP4" i="2"/>
  <c r="X4" i="2" s="1"/>
  <c r="BQ4" i="2"/>
  <c r="Y4" i="2" s="1"/>
  <c r="BR4" i="2"/>
  <c r="Z4" i="2" s="1"/>
  <c r="BS4" i="2"/>
  <c r="AA4" i="2" s="1"/>
  <c r="BU4" i="2"/>
  <c r="AC4" i="2" s="1"/>
  <c r="BV4" i="2"/>
  <c r="AD4" i="2" s="1"/>
  <c r="BW4" i="2"/>
  <c r="AE4" i="2" s="1"/>
  <c r="BX4" i="2"/>
  <c r="AF4" i="2" s="1"/>
  <c r="B5" i="2"/>
  <c r="C5" i="2"/>
  <c r="D5" i="2"/>
  <c r="E5" i="2"/>
  <c r="F5" i="2"/>
  <c r="G5" i="2"/>
  <c r="H5" i="2"/>
  <c r="K5" i="2"/>
  <c r="AH5" i="2"/>
  <c r="AI5" i="2"/>
  <c r="BB5" i="2"/>
  <c r="I5" i="2" s="1"/>
  <c r="BC5" i="2"/>
  <c r="J5" i="2" s="1"/>
  <c r="BD5" i="2"/>
  <c r="L5" i="2" s="1"/>
  <c r="BE5" i="2"/>
  <c r="M5" i="2" s="1"/>
  <c r="BF5" i="2"/>
  <c r="N5" i="2" s="1"/>
  <c r="BG5" i="2"/>
  <c r="O5" i="2" s="1"/>
  <c r="BH5" i="2"/>
  <c r="P5" i="2" s="1"/>
  <c r="BI5" i="2"/>
  <c r="Q5" i="2" s="1"/>
  <c r="BJ5" i="2"/>
  <c r="R5" i="2" s="1"/>
  <c r="BK5" i="2"/>
  <c r="S5" i="2" s="1"/>
  <c r="BL5" i="2"/>
  <c r="T5" i="2" s="1"/>
  <c r="BM5" i="2"/>
  <c r="U5" i="2" s="1"/>
  <c r="BN5" i="2"/>
  <c r="V5" i="2" s="1"/>
  <c r="BO5" i="2"/>
  <c r="W5" i="2" s="1"/>
  <c r="BP5" i="2"/>
  <c r="X5" i="2" s="1"/>
  <c r="BQ5" i="2"/>
  <c r="Y5" i="2" s="1"/>
  <c r="BR5" i="2"/>
  <c r="Z5" i="2" s="1"/>
  <c r="BS5" i="2"/>
  <c r="AA5" i="2" s="1"/>
  <c r="BU5" i="2"/>
  <c r="AC5" i="2" s="1"/>
  <c r="BV5" i="2"/>
  <c r="AD5" i="2" s="1"/>
  <c r="BW5" i="2"/>
  <c r="AE5" i="2" s="1"/>
  <c r="BX5" i="2"/>
  <c r="AF5" i="2" s="1"/>
  <c r="B6" i="2"/>
  <c r="C6" i="2"/>
  <c r="D6" i="2"/>
  <c r="E6" i="2"/>
  <c r="F6" i="2"/>
  <c r="G6" i="2"/>
  <c r="H6" i="2"/>
  <c r="K6" i="2"/>
  <c r="AH6" i="2"/>
  <c r="AI6" i="2"/>
  <c r="BB6" i="2"/>
  <c r="I6" i="2" s="1"/>
  <c r="BC6" i="2"/>
  <c r="J6" i="2" s="1"/>
  <c r="BD6" i="2"/>
  <c r="L6" i="2" s="1"/>
  <c r="BE6" i="2"/>
  <c r="M6" i="2" s="1"/>
  <c r="BF6" i="2"/>
  <c r="N6" i="2" s="1"/>
  <c r="BG6" i="2"/>
  <c r="O6" i="2" s="1"/>
  <c r="BH6" i="2"/>
  <c r="P6" i="2" s="1"/>
  <c r="BI6" i="2"/>
  <c r="Q6" i="2" s="1"/>
  <c r="BJ6" i="2"/>
  <c r="R6" i="2" s="1"/>
  <c r="BK6" i="2"/>
  <c r="S6" i="2" s="1"/>
  <c r="BL6" i="2"/>
  <c r="T6" i="2" s="1"/>
  <c r="BM6" i="2"/>
  <c r="U6" i="2" s="1"/>
  <c r="BN6" i="2"/>
  <c r="V6" i="2" s="1"/>
  <c r="BO6" i="2"/>
  <c r="W6" i="2" s="1"/>
  <c r="BP6" i="2"/>
  <c r="X6" i="2" s="1"/>
  <c r="BQ6" i="2"/>
  <c r="Y6" i="2" s="1"/>
  <c r="BR6" i="2"/>
  <c r="Z6" i="2" s="1"/>
  <c r="BS6" i="2"/>
  <c r="AA6" i="2" s="1"/>
  <c r="BU6" i="2"/>
  <c r="AC6" i="2" s="1"/>
  <c r="BV6" i="2"/>
  <c r="AD6" i="2" s="1"/>
  <c r="BW6" i="2"/>
  <c r="AE6" i="2" s="1"/>
  <c r="BX6" i="2"/>
  <c r="AF6" i="2" s="1"/>
  <c r="B7" i="2"/>
  <c r="C7" i="2"/>
  <c r="D7" i="2"/>
  <c r="E7" i="2"/>
  <c r="F7" i="2"/>
  <c r="G7" i="2"/>
  <c r="H7" i="2"/>
  <c r="K7" i="2"/>
  <c r="AH7" i="2"/>
  <c r="AI7" i="2"/>
  <c r="BB7" i="2"/>
  <c r="I7" i="2" s="1"/>
  <c r="BC7" i="2"/>
  <c r="J7" i="2" s="1"/>
  <c r="BD7" i="2"/>
  <c r="L7" i="2" s="1"/>
  <c r="BE7" i="2"/>
  <c r="M7" i="2" s="1"/>
  <c r="BF7" i="2"/>
  <c r="N7" i="2" s="1"/>
  <c r="BG7" i="2"/>
  <c r="O7" i="2" s="1"/>
  <c r="BH7" i="2"/>
  <c r="P7" i="2" s="1"/>
  <c r="BI7" i="2"/>
  <c r="Q7" i="2" s="1"/>
  <c r="BJ7" i="2"/>
  <c r="R7" i="2" s="1"/>
  <c r="BK7" i="2"/>
  <c r="S7" i="2" s="1"/>
  <c r="BL7" i="2"/>
  <c r="T7" i="2" s="1"/>
  <c r="BM7" i="2"/>
  <c r="U7" i="2" s="1"/>
  <c r="BN7" i="2"/>
  <c r="V7" i="2" s="1"/>
  <c r="BO7" i="2"/>
  <c r="W7" i="2" s="1"/>
  <c r="BP7" i="2"/>
  <c r="X7" i="2" s="1"/>
  <c r="BQ7" i="2"/>
  <c r="Y7" i="2" s="1"/>
  <c r="BR7" i="2"/>
  <c r="Z7" i="2" s="1"/>
  <c r="BS7" i="2"/>
  <c r="AA7" i="2" s="1"/>
  <c r="BU7" i="2"/>
  <c r="AC7" i="2" s="1"/>
  <c r="BV7" i="2"/>
  <c r="AD7" i="2" s="1"/>
  <c r="BW7" i="2"/>
  <c r="AE7" i="2" s="1"/>
  <c r="BX7" i="2"/>
  <c r="AF7" i="2" s="1"/>
  <c r="B8" i="2"/>
  <c r="C8" i="2"/>
  <c r="D8" i="2"/>
  <c r="E8" i="2"/>
  <c r="F8" i="2"/>
  <c r="G8" i="2"/>
  <c r="H8" i="2"/>
  <c r="K8" i="2"/>
  <c r="AH8" i="2"/>
  <c r="AI8" i="2"/>
  <c r="BB8" i="2"/>
  <c r="I8" i="2" s="1"/>
  <c r="BC8" i="2"/>
  <c r="J8" i="2" s="1"/>
  <c r="BD8" i="2"/>
  <c r="L8" i="2" s="1"/>
  <c r="BE8" i="2"/>
  <c r="M8" i="2" s="1"/>
  <c r="BF8" i="2"/>
  <c r="N8" i="2" s="1"/>
  <c r="BG8" i="2"/>
  <c r="O8" i="2" s="1"/>
  <c r="BH8" i="2"/>
  <c r="P8" i="2" s="1"/>
  <c r="BI8" i="2"/>
  <c r="Q8" i="2" s="1"/>
  <c r="BJ8" i="2"/>
  <c r="R8" i="2" s="1"/>
  <c r="BK8" i="2"/>
  <c r="S8" i="2" s="1"/>
  <c r="BL8" i="2"/>
  <c r="T8" i="2" s="1"/>
  <c r="BM8" i="2"/>
  <c r="U8" i="2" s="1"/>
  <c r="BN8" i="2"/>
  <c r="V8" i="2" s="1"/>
  <c r="BO8" i="2"/>
  <c r="W8" i="2" s="1"/>
  <c r="BP8" i="2"/>
  <c r="X8" i="2" s="1"/>
  <c r="BQ8" i="2"/>
  <c r="Y8" i="2" s="1"/>
  <c r="BR8" i="2"/>
  <c r="Z8" i="2" s="1"/>
  <c r="BS8" i="2"/>
  <c r="AA8" i="2" s="1"/>
  <c r="BU8" i="2"/>
  <c r="AC8" i="2" s="1"/>
  <c r="BV8" i="2"/>
  <c r="AD8" i="2" s="1"/>
  <c r="BW8" i="2"/>
  <c r="AE8" i="2" s="1"/>
  <c r="BX8" i="2"/>
  <c r="AF8" i="2" s="1"/>
  <c r="B9" i="2"/>
  <c r="C9" i="2"/>
  <c r="D9" i="2"/>
  <c r="E9" i="2"/>
  <c r="F9" i="2"/>
  <c r="G9" i="2"/>
  <c r="H9" i="2"/>
  <c r="K9" i="2"/>
  <c r="AH9" i="2"/>
  <c r="AI9" i="2"/>
  <c r="BB9" i="2"/>
  <c r="I9" i="2" s="1"/>
  <c r="BC9" i="2"/>
  <c r="J9" i="2" s="1"/>
  <c r="BD9" i="2"/>
  <c r="L9" i="2" s="1"/>
  <c r="BE9" i="2"/>
  <c r="M9" i="2" s="1"/>
  <c r="BF9" i="2"/>
  <c r="N9" i="2" s="1"/>
  <c r="BG9" i="2"/>
  <c r="O9" i="2" s="1"/>
  <c r="BH9" i="2"/>
  <c r="P9" i="2" s="1"/>
  <c r="BI9" i="2"/>
  <c r="Q9" i="2" s="1"/>
  <c r="BJ9" i="2"/>
  <c r="R9" i="2" s="1"/>
  <c r="BK9" i="2"/>
  <c r="S9" i="2" s="1"/>
  <c r="BL9" i="2"/>
  <c r="T9" i="2" s="1"/>
  <c r="BM9" i="2"/>
  <c r="U9" i="2" s="1"/>
  <c r="BN9" i="2"/>
  <c r="V9" i="2" s="1"/>
  <c r="BO9" i="2"/>
  <c r="W9" i="2" s="1"/>
  <c r="BP9" i="2"/>
  <c r="X9" i="2" s="1"/>
  <c r="BQ9" i="2"/>
  <c r="Y9" i="2" s="1"/>
  <c r="BR9" i="2"/>
  <c r="Z9" i="2" s="1"/>
  <c r="BS9" i="2"/>
  <c r="AA9" i="2" s="1"/>
  <c r="BU9" i="2"/>
  <c r="AC9" i="2" s="1"/>
  <c r="BV9" i="2"/>
  <c r="AD9" i="2" s="1"/>
  <c r="BW9" i="2"/>
  <c r="AE9" i="2" s="1"/>
  <c r="BX9" i="2"/>
  <c r="AF9" i="2" s="1"/>
  <c r="B10" i="2"/>
  <c r="C10" i="2"/>
  <c r="D10" i="2"/>
  <c r="E10" i="2"/>
  <c r="F10" i="2"/>
  <c r="G10" i="2"/>
  <c r="H10" i="2"/>
  <c r="K10" i="2"/>
  <c r="Z10" i="2"/>
  <c r="AH10" i="2"/>
  <c r="AI10" i="2"/>
  <c r="BB10" i="2"/>
  <c r="I10" i="2" s="1"/>
  <c r="BC10" i="2"/>
  <c r="J10" i="2" s="1"/>
  <c r="BD10" i="2"/>
  <c r="L10" i="2" s="1"/>
  <c r="BE10" i="2"/>
  <c r="M10" i="2" s="1"/>
  <c r="BF10" i="2"/>
  <c r="N10" i="2" s="1"/>
  <c r="BG10" i="2"/>
  <c r="O10" i="2" s="1"/>
  <c r="BH10" i="2"/>
  <c r="P10" i="2" s="1"/>
  <c r="BI10" i="2"/>
  <c r="Q10" i="2" s="1"/>
  <c r="BJ10" i="2"/>
  <c r="R10" i="2" s="1"/>
  <c r="BK10" i="2"/>
  <c r="S10" i="2" s="1"/>
  <c r="BL10" i="2"/>
  <c r="T10" i="2" s="1"/>
  <c r="BM10" i="2"/>
  <c r="U10" i="2" s="1"/>
  <c r="BN10" i="2"/>
  <c r="V10" i="2" s="1"/>
  <c r="BO10" i="2"/>
  <c r="W10" i="2" s="1"/>
  <c r="BP10" i="2"/>
  <c r="X10" i="2" s="1"/>
  <c r="BQ10" i="2"/>
  <c r="Y10" i="2" s="1"/>
  <c r="BR10" i="2"/>
  <c r="BS10" i="2"/>
  <c r="AA10" i="2" s="1"/>
  <c r="BU10" i="2"/>
  <c r="AC10" i="2" s="1"/>
  <c r="BV10" i="2"/>
  <c r="AD10" i="2" s="1"/>
  <c r="BW10" i="2"/>
  <c r="AE10" i="2" s="1"/>
  <c r="BX10" i="2"/>
  <c r="AF10" i="2" s="1"/>
  <c r="B3" i="3" l="1"/>
  <c r="B4" i="3"/>
  <c r="B5" i="3"/>
  <c r="B6" i="3"/>
  <c r="B7" i="3"/>
  <c r="B8" i="3"/>
  <c r="B9" i="3"/>
  <c r="B10" i="3"/>
  <c r="I10" i="16" l="1"/>
  <c r="H10" i="16"/>
  <c r="G10" i="16"/>
  <c r="F10" i="16"/>
  <c r="E10" i="16"/>
  <c r="D10" i="16"/>
  <c r="C10" i="16"/>
  <c r="I9" i="16"/>
  <c r="H9" i="16"/>
  <c r="G9" i="16"/>
  <c r="F9" i="16"/>
  <c r="E9" i="16"/>
  <c r="D9" i="16"/>
  <c r="C9" i="16"/>
  <c r="I8" i="16"/>
  <c r="H8" i="16"/>
  <c r="G8" i="16"/>
  <c r="F8" i="16"/>
  <c r="E8" i="16"/>
  <c r="D8" i="16"/>
  <c r="C8" i="16"/>
  <c r="I7" i="16"/>
  <c r="H7" i="16"/>
  <c r="G7" i="16"/>
  <c r="F7" i="16"/>
  <c r="E7" i="16"/>
  <c r="D7" i="16"/>
  <c r="C7" i="16"/>
  <c r="I6" i="16"/>
  <c r="H6" i="16"/>
  <c r="G6" i="16"/>
  <c r="F6" i="16"/>
  <c r="E6" i="16"/>
  <c r="D6" i="16"/>
  <c r="C6" i="16"/>
  <c r="I5" i="16"/>
  <c r="H5" i="16"/>
  <c r="G5" i="16"/>
  <c r="F5" i="16"/>
  <c r="E5" i="16"/>
  <c r="D5" i="16"/>
  <c r="C5" i="16"/>
  <c r="I4" i="16"/>
  <c r="H4" i="16"/>
  <c r="G4" i="16"/>
  <c r="F4" i="16"/>
  <c r="E4" i="16"/>
  <c r="D4" i="16"/>
  <c r="C4" i="16"/>
  <c r="I3" i="16"/>
  <c r="H3" i="16"/>
  <c r="G3" i="16"/>
  <c r="F3" i="16"/>
  <c r="E3" i="16"/>
  <c r="D3" i="16"/>
  <c r="C3" i="16"/>
  <c r="K2" i="16"/>
  <c r="J2" i="16"/>
  <c r="I2" i="16"/>
  <c r="H2" i="16"/>
  <c r="G2" i="16"/>
  <c r="F2" i="16"/>
  <c r="E2" i="16"/>
  <c r="D2" i="16"/>
  <c r="C2" i="16"/>
  <c r="P1" i="16"/>
  <c r="O1" i="16"/>
  <c r="N1" i="16"/>
  <c r="J1" i="16"/>
  <c r="AC10" i="9"/>
  <c r="AB10" i="9"/>
  <c r="AC9" i="9"/>
  <c r="AB9" i="9"/>
  <c r="AC8" i="9"/>
  <c r="AB8" i="9"/>
  <c r="AC7" i="9"/>
  <c r="AB7" i="9"/>
  <c r="AC6" i="9"/>
  <c r="AB6" i="9"/>
  <c r="AC5" i="9"/>
  <c r="AB5" i="9"/>
  <c r="AC4" i="9"/>
  <c r="AB4" i="9"/>
  <c r="AC3" i="9"/>
  <c r="AB3" i="9"/>
  <c r="AC2" i="9"/>
  <c r="Q2" i="16" s="1"/>
  <c r="AB2" i="9"/>
  <c r="P2" i="16" s="1"/>
  <c r="AY10" i="7"/>
  <c r="AY9" i="7"/>
  <c r="AY8" i="7"/>
  <c r="AY7" i="7"/>
  <c r="AY6" i="7"/>
  <c r="AY5" i="7"/>
  <c r="AY4" i="7"/>
  <c r="AY3" i="7"/>
  <c r="AY2" i="7"/>
  <c r="O2" i="16" s="1"/>
  <c r="AS10" i="5"/>
  <c r="AS9" i="5"/>
  <c r="AS8" i="5"/>
  <c r="AS7" i="5"/>
  <c r="AS6" i="5"/>
  <c r="AS5" i="5"/>
  <c r="AS4" i="5"/>
  <c r="AS3" i="5"/>
  <c r="AS2" i="5"/>
  <c r="N2" i="16" s="1"/>
  <c r="AT10" i="4"/>
  <c r="AT9" i="4"/>
  <c r="AT8" i="4"/>
  <c r="AT7" i="4"/>
  <c r="AT6" i="4"/>
  <c r="AT5" i="4"/>
  <c r="AT4" i="4"/>
  <c r="AT3" i="4"/>
  <c r="AS10" i="4"/>
  <c r="AS9" i="4"/>
  <c r="AS8" i="4"/>
  <c r="AS7" i="4"/>
  <c r="AS6" i="4"/>
  <c r="AS5" i="4"/>
  <c r="AS4" i="4"/>
  <c r="AS3" i="4"/>
  <c r="AR10" i="4"/>
  <c r="AR9" i="4"/>
  <c r="AR8" i="4"/>
  <c r="AR7" i="4"/>
  <c r="AR6" i="4"/>
  <c r="AR5" i="4"/>
  <c r="AR4" i="4"/>
  <c r="AR3" i="4"/>
  <c r="AQ3" i="4"/>
  <c r="AQ4" i="4"/>
  <c r="AQ5" i="4"/>
  <c r="AQ6" i="4"/>
  <c r="AQ7" i="4"/>
  <c r="AQ8" i="4"/>
  <c r="AQ9" i="4"/>
  <c r="AQ10" i="4"/>
  <c r="AT2" i="4"/>
  <c r="M2" i="16" s="1"/>
  <c r="AS2" i="4"/>
  <c r="L2" i="16" s="1"/>
  <c r="AR2" i="4"/>
  <c r="AQ2" i="4"/>
  <c r="Q7" i="16" l="1"/>
  <c r="J3" i="16"/>
  <c r="J10" i="16"/>
  <c r="J9" i="16"/>
  <c r="K9" i="16"/>
  <c r="K4" i="16"/>
  <c r="K3" i="16"/>
  <c r="J6" i="16"/>
  <c r="J5" i="16"/>
  <c r="K5" i="16"/>
  <c r="J7" i="16"/>
  <c r="J4" i="16"/>
  <c r="K6" i="16"/>
  <c r="K7" i="16"/>
  <c r="L8" i="16"/>
  <c r="M9" i="16"/>
  <c r="N9" i="16"/>
  <c r="O9" i="16"/>
  <c r="J8" i="16"/>
  <c r="K10" i="16"/>
  <c r="K8" i="16"/>
  <c r="L9" i="16"/>
  <c r="M10" i="16"/>
  <c r="N10" i="16"/>
  <c r="O10" i="16"/>
  <c r="Q6" i="16"/>
  <c r="Q10" i="16"/>
  <c r="L10" i="16"/>
  <c r="M3" i="16"/>
  <c r="N3" i="16"/>
  <c r="O3" i="16"/>
  <c r="P3" i="16"/>
  <c r="P7" i="16"/>
  <c r="L3" i="16"/>
  <c r="M4" i="16"/>
  <c r="N4" i="16"/>
  <c r="O4" i="16"/>
  <c r="Q3" i="16"/>
  <c r="L4" i="16"/>
  <c r="M5" i="16"/>
  <c r="N5" i="16"/>
  <c r="O5" i="16"/>
  <c r="L5" i="16"/>
  <c r="M6" i="16"/>
  <c r="N6" i="16"/>
  <c r="O6" i="16"/>
  <c r="Q4" i="16"/>
  <c r="Q8" i="16"/>
  <c r="L6" i="16"/>
  <c r="M7" i="16"/>
  <c r="N7" i="16"/>
  <c r="O7" i="16"/>
  <c r="P5" i="16"/>
  <c r="P9" i="16"/>
  <c r="L7" i="16"/>
  <c r="M8" i="16"/>
  <c r="N8" i="16"/>
  <c r="O8" i="16"/>
  <c r="Q5" i="16"/>
  <c r="Q9" i="16"/>
  <c r="P6" i="16"/>
  <c r="P10" i="16"/>
  <c r="P4" i="16"/>
  <c r="P8" i="16"/>
  <c r="B11" i="14"/>
  <c r="AJ10" i="2" s="1"/>
  <c r="B10" i="14"/>
  <c r="AJ9" i="2" s="1"/>
  <c r="B9" i="14"/>
  <c r="AJ8" i="2" s="1"/>
  <c r="B8" i="14"/>
  <c r="AJ7" i="2" s="1"/>
  <c r="B7" i="14"/>
  <c r="AJ6" i="2" s="1"/>
  <c r="B6" i="14"/>
  <c r="AJ5" i="2" s="1"/>
  <c r="B5" i="14"/>
  <c r="AJ4" i="2" s="1"/>
  <c r="B4" i="14"/>
  <c r="AJ3" i="2" s="1"/>
  <c r="H11" i="14"/>
  <c r="G11" i="14"/>
  <c r="F11" i="14"/>
  <c r="E11" i="14"/>
  <c r="D11" i="14"/>
  <c r="C11" i="14"/>
  <c r="H10" i="14"/>
  <c r="G10" i="14"/>
  <c r="F10" i="14"/>
  <c r="E10" i="14"/>
  <c r="D10" i="14"/>
  <c r="C10" i="14"/>
  <c r="H9" i="14"/>
  <c r="G9" i="14"/>
  <c r="F9" i="14"/>
  <c r="E9" i="14"/>
  <c r="D9" i="14"/>
  <c r="C9" i="14"/>
  <c r="H8" i="14"/>
  <c r="G8" i="14"/>
  <c r="F8" i="14"/>
  <c r="E8" i="14"/>
  <c r="D8" i="14"/>
  <c r="C8" i="14"/>
  <c r="H7" i="14"/>
  <c r="G7" i="14"/>
  <c r="F7" i="14"/>
  <c r="E7" i="14"/>
  <c r="D7" i="14"/>
  <c r="C7" i="14"/>
  <c r="H6" i="14"/>
  <c r="G6" i="14"/>
  <c r="F6" i="14"/>
  <c r="E6" i="14"/>
  <c r="D6" i="14"/>
  <c r="C6" i="14"/>
  <c r="H5" i="14"/>
  <c r="G5" i="14"/>
  <c r="F5" i="14"/>
  <c r="E5" i="14"/>
  <c r="D5" i="14"/>
  <c r="C5" i="14"/>
  <c r="H4" i="14"/>
  <c r="G4" i="14"/>
  <c r="F4" i="14"/>
  <c r="E4" i="14"/>
  <c r="D4" i="14"/>
  <c r="C4" i="14"/>
  <c r="H3" i="14"/>
  <c r="G3" i="14"/>
  <c r="F3" i="14"/>
  <c r="E3" i="14"/>
  <c r="D3" i="14"/>
  <c r="C3" i="14"/>
  <c r="B7" i="16" l="1"/>
  <c r="B6" i="16"/>
  <c r="B4" i="16"/>
  <c r="B10" i="16"/>
  <c r="B3" i="16"/>
  <c r="B8" i="16"/>
  <c r="B5" i="16"/>
  <c r="B9" i="16"/>
  <c r="B3" i="12"/>
  <c r="B4" i="12"/>
  <c r="B5" i="12"/>
  <c r="B6" i="12"/>
  <c r="B7" i="12"/>
  <c r="B8" i="12"/>
  <c r="B9" i="12"/>
  <c r="B10" i="12"/>
  <c r="B10" i="11"/>
  <c r="AG10" i="2" s="1"/>
  <c r="B9" i="11"/>
  <c r="AG9" i="2" s="1"/>
  <c r="B8" i="11"/>
  <c r="AG8" i="2" s="1"/>
  <c r="B7" i="11"/>
  <c r="AG7" i="2" s="1"/>
  <c r="B6" i="11"/>
  <c r="AG6" i="2" s="1"/>
  <c r="B5" i="11"/>
  <c r="AG5" i="2" s="1"/>
  <c r="B4" i="11"/>
  <c r="AG4" i="2" s="1"/>
  <c r="B3" i="11"/>
  <c r="AG3" i="2" s="1"/>
  <c r="B11" i="10"/>
  <c r="B10" i="10"/>
  <c r="B9" i="10"/>
  <c r="B8" i="10"/>
  <c r="B7" i="10"/>
  <c r="B6" i="10"/>
  <c r="B5" i="10"/>
  <c r="B4" i="10"/>
  <c r="B10" i="9"/>
  <c r="BT10" i="2" s="1"/>
  <c r="AB10" i="2" s="1"/>
  <c r="B9" i="9"/>
  <c r="BT9" i="2" s="1"/>
  <c r="AB9" i="2" s="1"/>
  <c r="B8" i="9"/>
  <c r="BT8" i="2" s="1"/>
  <c r="AB8" i="2" s="1"/>
  <c r="B4" i="9"/>
  <c r="BT4" i="2" s="1"/>
  <c r="AB4" i="2" s="1"/>
  <c r="B3" i="9"/>
  <c r="BT3" i="2" s="1"/>
  <c r="AB3" i="2" s="1"/>
  <c r="B10" i="8"/>
  <c r="B9" i="8"/>
  <c r="B8" i="8"/>
  <c r="B7" i="8"/>
  <c r="B6" i="8"/>
  <c r="B5" i="8"/>
  <c r="B4" i="8"/>
  <c r="B3" i="8"/>
  <c r="B10" i="7"/>
  <c r="B9" i="7"/>
  <c r="B8" i="7"/>
  <c r="B7" i="7"/>
  <c r="B6" i="7"/>
  <c r="B5" i="7"/>
  <c r="B4" i="7"/>
  <c r="B3" i="7"/>
  <c r="B10" i="6"/>
  <c r="B9" i="6"/>
  <c r="B8" i="6"/>
  <c r="B7" i="6"/>
  <c r="B6" i="6"/>
  <c r="B5" i="6"/>
  <c r="B4" i="6"/>
  <c r="B3" i="6"/>
  <c r="B10" i="5"/>
  <c r="B9" i="5"/>
  <c r="B8" i="5"/>
  <c r="B7" i="5"/>
  <c r="B6" i="5"/>
  <c r="B5" i="5"/>
  <c r="B4" i="5"/>
  <c r="B3" i="5"/>
  <c r="B10" i="4"/>
  <c r="B9" i="4"/>
  <c r="B8" i="4"/>
  <c r="B7" i="4"/>
  <c r="B6" i="4"/>
  <c r="B5" i="4"/>
  <c r="B4" i="4"/>
  <c r="B3" i="4"/>
  <c r="H2" i="2"/>
  <c r="H3" i="10" l="1"/>
  <c r="H2" i="9"/>
  <c r="H2" i="8"/>
  <c r="H2" i="7"/>
  <c r="H2" i="6"/>
  <c r="H2" i="5"/>
  <c r="H2" i="4"/>
  <c r="H2" i="3"/>
  <c r="H4" i="10"/>
  <c r="H3" i="9"/>
  <c r="H3" i="8"/>
  <c r="H3" i="7"/>
  <c r="H3" i="6"/>
  <c r="H3" i="5"/>
  <c r="H3" i="4"/>
  <c r="H3" i="3"/>
  <c r="F5" i="10"/>
  <c r="F4" i="9"/>
  <c r="F4" i="8"/>
  <c r="F4" i="7"/>
  <c r="F4" i="6"/>
  <c r="F4" i="5"/>
  <c r="F4" i="4"/>
  <c r="F4" i="3"/>
  <c r="D6" i="10"/>
  <c r="D5" i="9"/>
  <c r="D5" i="8"/>
  <c r="D5" i="7"/>
  <c r="D5" i="6"/>
  <c r="D5" i="5"/>
  <c r="D5" i="4"/>
  <c r="D5" i="3"/>
  <c r="H8" i="10"/>
  <c r="H7" i="9"/>
  <c r="H7" i="8"/>
  <c r="H7" i="7"/>
  <c r="H7" i="6"/>
  <c r="H7" i="5"/>
  <c r="H7" i="4"/>
  <c r="H7" i="3"/>
  <c r="F9" i="10"/>
  <c r="F8" i="9"/>
  <c r="F8" i="8"/>
  <c r="F8" i="7"/>
  <c r="F8" i="6"/>
  <c r="F8" i="5"/>
  <c r="F8" i="4"/>
  <c r="F8" i="3"/>
  <c r="D10" i="10"/>
  <c r="D9" i="9"/>
  <c r="D9" i="8"/>
  <c r="D9" i="7"/>
  <c r="D9" i="6"/>
  <c r="D9" i="5"/>
  <c r="D9" i="4"/>
  <c r="D9" i="3"/>
  <c r="G2" i="2"/>
  <c r="G5" i="10"/>
  <c r="G4" i="9"/>
  <c r="G4" i="8"/>
  <c r="G4" i="7"/>
  <c r="G4" i="6"/>
  <c r="G4" i="5"/>
  <c r="G4" i="4"/>
  <c r="G4" i="3"/>
  <c r="E6" i="10"/>
  <c r="E5" i="9"/>
  <c r="E5" i="8"/>
  <c r="E5" i="7"/>
  <c r="E5" i="6"/>
  <c r="E5" i="5"/>
  <c r="E5" i="4"/>
  <c r="E5" i="3"/>
  <c r="C7" i="10"/>
  <c r="C6" i="9"/>
  <c r="C6" i="8"/>
  <c r="C6" i="7"/>
  <c r="C6" i="6"/>
  <c r="C6" i="5"/>
  <c r="C6" i="4"/>
  <c r="C6" i="3"/>
  <c r="G9" i="10"/>
  <c r="G8" i="9"/>
  <c r="G8" i="8"/>
  <c r="G8" i="7"/>
  <c r="G8" i="6"/>
  <c r="G8" i="5"/>
  <c r="G8" i="4"/>
  <c r="G8" i="3"/>
  <c r="E10" i="10"/>
  <c r="E9" i="9"/>
  <c r="E9" i="8"/>
  <c r="E9" i="7"/>
  <c r="E9" i="6"/>
  <c r="E9" i="5"/>
  <c r="E9" i="4"/>
  <c r="E9" i="3"/>
  <c r="C11" i="10"/>
  <c r="C10" i="9"/>
  <c r="C10" i="8"/>
  <c r="C10" i="7"/>
  <c r="C10" i="6"/>
  <c r="C10" i="5"/>
  <c r="C10" i="4"/>
  <c r="C10" i="3"/>
  <c r="H5" i="10"/>
  <c r="H4" i="9"/>
  <c r="H4" i="8"/>
  <c r="H4" i="7"/>
  <c r="H4" i="6"/>
  <c r="H4" i="5"/>
  <c r="H4" i="4"/>
  <c r="H4" i="3"/>
  <c r="F6" i="10"/>
  <c r="F5" i="9"/>
  <c r="F5" i="8"/>
  <c r="F5" i="7"/>
  <c r="F5" i="6"/>
  <c r="F5" i="5"/>
  <c r="F5" i="4"/>
  <c r="F5" i="3"/>
  <c r="D7" i="10"/>
  <c r="D6" i="9"/>
  <c r="D6" i="8"/>
  <c r="D6" i="7"/>
  <c r="D6" i="6"/>
  <c r="D6" i="5"/>
  <c r="D6" i="4"/>
  <c r="D6" i="3"/>
  <c r="H9" i="10"/>
  <c r="H8" i="9"/>
  <c r="H8" i="8"/>
  <c r="H8" i="7"/>
  <c r="H8" i="6"/>
  <c r="H8" i="5"/>
  <c r="H8" i="4"/>
  <c r="H8" i="3"/>
  <c r="F10" i="10"/>
  <c r="F9" i="9"/>
  <c r="F9" i="8"/>
  <c r="F9" i="7"/>
  <c r="F9" i="6"/>
  <c r="F9" i="5"/>
  <c r="F9" i="4"/>
  <c r="F9" i="3"/>
  <c r="D11" i="10"/>
  <c r="D10" i="9"/>
  <c r="D10" i="8"/>
  <c r="D10" i="7"/>
  <c r="D10" i="6"/>
  <c r="D10" i="5"/>
  <c r="D10" i="4"/>
  <c r="D10" i="3"/>
  <c r="C3" i="10"/>
  <c r="C2" i="9"/>
  <c r="C2" i="8"/>
  <c r="C2" i="7"/>
  <c r="C2" i="6"/>
  <c r="C2" i="5"/>
  <c r="C2" i="4"/>
  <c r="C2" i="3"/>
  <c r="C4" i="10"/>
  <c r="C3" i="9"/>
  <c r="C3" i="8"/>
  <c r="C3" i="7"/>
  <c r="C3" i="6"/>
  <c r="C3" i="5"/>
  <c r="C3" i="4"/>
  <c r="C3" i="3"/>
  <c r="G6" i="10"/>
  <c r="G5" i="9"/>
  <c r="G5" i="8"/>
  <c r="G5" i="7"/>
  <c r="G5" i="6"/>
  <c r="G5" i="5"/>
  <c r="G5" i="4"/>
  <c r="G5" i="3"/>
  <c r="E7" i="10"/>
  <c r="E6" i="9"/>
  <c r="E6" i="8"/>
  <c r="E6" i="7"/>
  <c r="E6" i="6"/>
  <c r="E6" i="5"/>
  <c r="E6" i="4"/>
  <c r="E6" i="3"/>
  <c r="C8" i="10"/>
  <c r="C7" i="9"/>
  <c r="C7" i="8"/>
  <c r="C7" i="7"/>
  <c r="C7" i="6"/>
  <c r="C7" i="5"/>
  <c r="C7" i="4"/>
  <c r="C7" i="3"/>
  <c r="G10" i="10"/>
  <c r="G9" i="9"/>
  <c r="G9" i="8"/>
  <c r="G9" i="7"/>
  <c r="G9" i="6"/>
  <c r="G9" i="5"/>
  <c r="G9" i="4"/>
  <c r="G9" i="3"/>
  <c r="E11" i="10"/>
  <c r="E10" i="9"/>
  <c r="E10" i="8"/>
  <c r="E10" i="7"/>
  <c r="E10" i="6"/>
  <c r="E10" i="5"/>
  <c r="E10" i="4"/>
  <c r="E10" i="3"/>
  <c r="B2" i="2"/>
  <c r="D3" i="10"/>
  <c r="D2" i="9"/>
  <c r="D2" i="8"/>
  <c r="D2" i="7"/>
  <c r="D2" i="6"/>
  <c r="D2" i="5"/>
  <c r="D2" i="4"/>
  <c r="D2" i="3"/>
  <c r="D4" i="10"/>
  <c r="D3" i="9"/>
  <c r="D3" i="8"/>
  <c r="D3" i="7"/>
  <c r="D3" i="6"/>
  <c r="D3" i="5"/>
  <c r="D3" i="4"/>
  <c r="D3" i="3"/>
  <c r="H6" i="10"/>
  <c r="H5" i="9"/>
  <c r="H5" i="8"/>
  <c r="H5" i="7"/>
  <c r="H5" i="6"/>
  <c r="H5" i="5"/>
  <c r="H5" i="4"/>
  <c r="H5" i="3"/>
  <c r="F7" i="10"/>
  <c r="F6" i="9"/>
  <c r="F6" i="8"/>
  <c r="F6" i="7"/>
  <c r="F6" i="6"/>
  <c r="F6" i="5"/>
  <c r="F6" i="4"/>
  <c r="F6" i="3"/>
  <c r="D8" i="10"/>
  <c r="D7" i="9"/>
  <c r="D7" i="8"/>
  <c r="D7" i="7"/>
  <c r="D7" i="6"/>
  <c r="D7" i="5"/>
  <c r="D7" i="4"/>
  <c r="D7" i="3"/>
  <c r="H10" i="10"/>
  <c r="H9" i="9"/>
  <c r="H9" i="8"/>
  <c r="H9" i="7"/>
  <c r="H9" i="6"/>
  <c r="H9" i="5"/>
  <c r="H9" i="4"/>
  <c r="H9" i="3"/>
  <c r="F11" i="10"/>
  <c r="F10" i="9"/>
  <c r="F10" i="8"/>
  <c r="F10" i="7"/>
  <c r="F10" i="6"/>
  <c r="F10" i="5"/>
  <c r="F10" i="4"/>
  <c r="F10" i="3"/>
  <c r="C2" i="2"/>
  <c r="E3" i="10"/>
  <c r="E2" i="9"/>
  <c r="E2" i="8"/>
  <c r="E2" i="7"/>
  <c r="E2" i="6"/>
  <c r="E2" i="5"/>
  <c r="E2" i="3"/>
  <c r="E2" i="4"/>
  <c r="E4" i="10"/>
  <c r="E3" i="9"/>
  <c r="E3" i="8"/>
  <c r="E3" i="7"/>
  <c r="E3" i="6"/>
  <c r="E3" i="5"/>
  <c r="E3" i="4"/>
  <c r="E3" i="3"/>
  <c r="C5" i="10"/>
  <c r="C4" i="9"/>
  <c r="C4" i="8"/>
  <c r="C4" i="7"/>
  <c r="C4" i="6"/>
  <c r="C4" i="5"/>
  <c r="C4" i="4"/>
  <c r="C4" i="3"/>
  <c r="G7" i="10"/>
  <c r="G6" i="9"/>
  <c r="G6" i="8"/>
  <c r="G6" i="7"/>
  <c r="G6" i="6"/>
  <c r="G6" i="5"/>
  <c r="G6" i="4"/>
  <c r="G6" i="3"/>
  <c r="E8" i="10"/>
  <c r="E7" i="9"/>
  <c r="E7" i="8"/>
  <c r="E7" i="7"/>
  <c r="E7" i="6"/>
  <c r="E7" i="5"/>
  <c r="E7" i="4"/>
  <c r="E7" i="3"/>
  <c r="C9" i="10"/>
  <c r="C8" i="9"/>
  <c r="C8" i="8"/>
  <c r="C8" i="7"/>
  <c r="C8" i="6"/>
  <c r="C8" i="5"/>
  <c r="C8" i="4"/>
  <c r="C8" i="3"/>
  <c r="G11" i="10"/>
  <c r="G10" i="9"/>
  <c r="G10" i="8"/>
  <c r="G10" i="7"/>
  <c r="G10" i="6"/>
  <c r="G10" i="5"/>
  <c r="G10" i="4"/>
  <c r="G10" i="3"/>
  <c r="D2" i="2"/>
  <c r="F3" i="10"/>
  <c r="F2" i="9"/>
  <c r="F2" i="8"/>
  <c r="F2" i="7"/>
  <c r="F2" i="6"/>
  <c r="F2" i="5"/>
  <c r="F2" i="4"/>
  <c r="F2" i="3"/>
  <c r="F4" i="10"/>
  <c r="F3" i="9"/>
  <c r="F3" i="8"/>
  <c r="F3" i="7"/>
  <c r="F3" i="6"/>
  <c r="F3" i="5"/>
  <c r="F3" i="4"/>
  <c r="F3" i="3"/>
  <c r="D5" i="10"/>
  <c r="D4" i="9"/>
  <c r="D4" i="8"/>
  <c r="D4" i="7"/>
  <c r="D4" i="6"/>
  <c r="D4" i="5"/>
  <c r="D4" i="4"/>
  <c r="D4" i="3"/>
  <c r="H7" i="10"/>
  <c r="H6" i="9"/>
  <c r="H6" i="8"/>
  <c r="H6" i="7"/>
  <c r="H6" i="6"/>
  <c r="H6" i="5"/>
  <c r="H6" i="4"/>
  <c r="H6" i="3"/>
  <c r="F8" i="10"/>
  <c r="F7" i="9"/>
  <c r="F7" i="8"/>
  <c r="F7" i="7"/>
  <c r="F7" i="6"/>
  <c r="F7" i="5"/>
  <c r="F7" i="4"/>
  <c r="F7" i="3"/>
  <c r="D9" i="10"/>
  <c r="D8" i="9"/>
  <c r="D8" i="8"/>
  <c r="D8" i="7"/>
  <c r="D8" i="6"/>
  <c r="D8" i="5"/>
  <c r="D8" i="4"/>
  <c r="D8" i="3"/>
  <c r="H11" i="10"/>
  <c r="H10" i="9"/>
  <c r="H10" i="8"/>
  <c r="H10" i="7"/>
  <c r="H10" i="6"/>
  <c r="H10" i="5"/>
  <c r="H10" i="4"/>
  <c r="H10" i="3"/>
  <c r="E2" i="2"/>
  <c r="G3" i="10"/>
  <c r="G2" i="9"/>
  <c r="G2" i="8"/>
  <c r="G2" i="7"/>
  <c r="G2" i="6"/>
  <c r="G2" i="5"/>
  <c r="G2" i="4"/>
  <c r="G2" i="3"/>
  <c r="G4" i="10"/>
  <c r="G3" i="9"/>
  <c r="G3" i="8"/>
  <c r="G3" i="7"/>
  <c r="G3" i="6"/>
  <c r="G3" i="5"/>
  <c r="G3" i="4"/>
  <c r="G3" i="3"/>
  <c r="E5" i="10"/>
  <c r="E4" i="9"/>
  <c r="E4" i="8"/>
  <c r="E4" i="7"/>
  <c r="E4" i="6"/>
  <c r="E4" i="5"/>
  <c r="E4" i="4"/>
  <c r="E4" i="3"/>
  <c r="C6" i="10"/>
  <c r="C5" i="9"/>
  <c r="C5" i="8"/>
  <c r="C5" i="7"/>
  <c r="C5" i="6"/>
  <c r="C5" i="5"/>
  <c r="C5" i="4"/>
  <c r="C5" i="3"/>
  <c r="G8" i="10"/>
  <c r="G7" i="9"/>
  <c r="G7" i="8"/>
  <c r="G7" i="7"/>
  <c r="G7" i="6"/>
  <c r="G7" i="5"/>
  <c r="G7" i="4"/>
  <c r="G7" i="3"/>
  <c r="E9" i="10"/>
  <c r="E8" i="9"/>
  <c r="E8" i="8"/>
  <c r="E8" i="7"/>
  <c r="E8" i="6"/>
  <c r="E8" i="5"/>
  <c r="E8" i="4"/>
  <c r="E8" i="3"/>
  <c r="C10" i="10"/>
  <c r="C9" i="9"/>
  <c r="C9" i="8"/>
  <c r="C9" i="7"/>
  <c r="C9" i="6"/>
  <c r="C9" i="5"/>
  <c r="C9" i="4"/>
  <c r="C9" i="3"/>
  <c r="F2" i="2"/>
  <c r="B6" i="9"/>
  <c r="BT6" i="2" s="1"/>
  <c r="AB6" i="2" s="1"/>
  <c r="B7" i="9"/>
  <c r="BT7" i="2" s="1"/>
  <c r="AB7" i="2" s="1"/>
  <c r="B5" i="9"/>
  <c r="BT5" i="2" s="1"/>
  <c r="AB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tc={7230FFAD-F685-4A53-8331-93456215165E}</author>
  </authors>
  <commentList>
    <comment ref="K2" authorId="0" shapeId="0" xr:uid="{7230FFAD-F685-4A53-8331-93456215165E}">
      <text>
        <t>[Threaded comment]
Your version of Excel allows you to read this threaded comment; however, any edits to it will get removed if the file is opened in a newer version of Excel. Learn more: https://go.microsoft.com/fwlink/?linkid=870924
Comment:
    link to MRLs (Part 2, Annex I)</t>
      </text>
    </comment>
  </commentList>
</comments>
</file>

<file path=xl/sharedStrings.xml><?xml version="1.0" encoding="utf-8"?>
<sst xmlns="http://schemas.openxmlformats.org/spreadsheetml/2006/main" count="2087" uniqueCount="465">
  <si>
    <t>Table 1:  Links to information pages for each substance</t>
  </si>
  <si>
    <t>Table 2:  Legislative map</t>
  </si>
  <si>
    <t>Table 3</t>
  </si>
  <si>
    <t>Table 4</t>
  </si>
  <si>
    <t>Table 5</t>
  </si>
  <si>
    <t>Table 6</t>
  </si>
  <si>
    <t>Table 7</t>
  </si>
  <si>
    <t>Table 8</t>
  </si>
  <si>
    <t>Table 9</t>
  </si>
  <si>
    <t>Table 10</t>
  </si>
  <si>
    <t>POPs Regulation</t>
  </si>
  <si>
    <t>Proposed Pop</t>
  </si>
  <si>
    <t>PIC Status</t>
  </si>
  <si>
    <t>Restriction list (annex XVII)</t>
  </si>
  <si>
    <t>Registry of restriction intentions</t>
  </si>
  <si>
    <t>Authorisation list (annex XIV)</t>
  </si>
  <si>
    <t>Candidate List</t>
  </si>
  <si>
    <t>Candidate list substances in articles</t>
  </si>
  <si>
    <t>Registry of SVHC Intentions</t>
  </si>
  <si>
    <t>PACT list is updated every 48 hours ( see https://echa.europa.eu/pact)</t>
  </si>
  <si>
    <t>CORAP</t>
  </si>
  <si>
    <t>Harmonised Classifications in force from 1 May 2020 after ATP 13</t>
  </si>
  <si>
    <t>Registry of submitted CLH</t>
  </si>
  <si>
    <t>FULL REACH Registration</t>
  </si>
  <si>
    <t>Intermediate REACH Registration</t>
  </si>
  <si>
    <t>NONS REACH Registration</t>
  </si>
  <si>
    <t>Information on REACH registered uses</t>
  </si>
  <si>
    <t>Biocides</t>
  </si>
  <si>
    <t>OEL on CMD/CAD (see https://echa.europa.eu/oels-activity-list)</t>
  </si>
  <si>
    <t>DNEL INHALATION [mg/m³]</t>
  </si>
  <si>
    <t>WFD and EQS</t>
  </si>
  <si>
    <t>Groundwater</t>
  </si>
  <si>
    <t>Registered uses</t>
  </si>
  <si>
    <t>Table 3:  POPs</t>
  </si>
  <si>
    <t>Rows with entry</t>
  </si>
  <si>
    <t>Table 4:  REACH Restriction process</t>
  </si>
  <si>
    <t>Table 5:  REACH SVHC/Authorisation process</t>
  </si>
  <si>
    <t>Table 6:  REACH Evaluation process</t>
  </si>
  <si>
    <t>Table 7:  CLP Hamonised classification process</t>
  </si>
  <si>
    <t>Table 8:  REACH Registration and Biocides</t>
  </si>
  <si>
    <t>Table 9:  OELs on CAD/CMD</t>
  </si>
  <si>
    <t>DNEL list of the DGUV - November 2018 - https://www.dguv.de/ifa/gestis/gestis-dnel-liste/index-2.jsp</t>
  </si>
  <si>
    <t>Table 10:  Other limit values</t>
  </si>
  <si>
    <t>Duplicate?</t>
  </si>
  <si>
    <t>List</t>
  </si>
  <si>
    <t>Substance Group</t>
  </si>
  <si>
    <t>Category</t>
  </si>
  <si>
    <t>Substance name</t>
  </si>
  <si>
    <t>CASNo.</t>
  </si>
  <si>
    <t>EC NUMBER</t>
  </si>
  <si>
    <t>Substance Information Page</t>
  </si>
  <si>
    <t>Brief Profile Page</t>
  </si>
  <si>
    <t>Link to entry on CLI</t>
  </si>
  <si>
    <t>B</t>
  </si>
  <si>
    <t>Y</t>
  </si>
  <si>
    <t>-</t>
  </si>
  <si>
    <t>C</t>
  </si>
  <si>
    <t>UV filters benzophenones</t>
  </si>
  <si>
    <t>BP-3 (benzophenone-3)</t>
  </si>
  <si>
    <t>131-57-7</t>
  </si>
  <si>
    <t>205-031-5</t>
  </si>
  <si>
    <t>https://echa.europa.eu/substance-information/-/substanceinfo/100.004.575</t>
  </si>
  <si>
    <t>https://echa.europa.eu/brief-profile/-/briefprofile/100.004.575</t>
  </si>
  <si>
    <t>https://echa.europa.eu/information-on-chemicals/cl-inventory-database/-/discli/details/89291</t>
  </si>
  <si>
    <t>BP (benzopenone)</t>
  </si>
  <si>
    <t>119-61-9</t>
  </si>
  <si>
    <t>204-337-6</t>
  </si>
  <si>
    <t>https://echa.europa.eu/substance-information/-/substanceinfo/100.003.943</t>
  </si>
  <si>
    <t>https://echa.europa.eu/brief-profile/-/briefprofile/100.003.943</t>
  </si>
  <si>
    <t>https://echa.europa.eu/information-on-chemicals/cl-inventory-database/-/discli/details/11729</t>
  </si>
  <si>
    <t>BP-1 (benzophenone-1 )</t>
  </si>
  <si>
    <t>131-56-6</t>
  </si>
  <si>
    <t>205-029-4</t>
  </si>
  <si>
    <t>https://echa.europa.eu/substance-information/-/substanceinfo/100.004.574</t>
  </si>
  <si>
    <t>https://echa.europa.eu/brief-profile/-/briefprofile/100.004.574</t>
  </si>
  <si>
    <t>https://echa.europa.eu/information-on-chemicals/cl-inventory-database/-/discli/details/76614</t>
  </si>
  <si>
    <t>BP- 2 (benzophenone-2)</t>
  </si>
  <si>
    <t>131-55-5</t>
  </si>
  <si>
    <t>205-028-9</t>
  </si>
  <si>
    <t>https://echa.europa.eu/substance-information/-/substanceinfo/100.004.573</t>
  </si>
  <si>
    <t>https://echa.europa.eu/information-on-chemicals/cl-inventory-database/-/discli/details/77487</t>
  </si>
  <si>
    <t>4-MBC (3-(4-methylbenzylidene-camphor))</t>
  </si>
  <si>
    <t>36861-47-9</t>
  </si>
  <si>
    <t>253-242-6</t>
  </si>
  <si>
    <t>https://echa.europa.eu/substance-information/-/substanceinfo/100.048.386</t>
  </si>
  <si>
    <t>https://echa.europa.eu/brief-profile/-/briefprofile/100.048.386</t>
  </si>
  <si>
    <t>https://echa.europa.eu/information-on-chemicals/cl-inventory-database/-/discli/details/37169</t>
  </si>
  <si>
    <t>3-BC (3-benzylidene camphor)</t>
  </si>
  <si>
    <t>15087-24-8</t>
  </si>
  <si>
    <t>239-139-9</t>
  </si>
  <si>
    <t>https://echa.europa.eu/substance-information/-/substanceinfo/100.035.567</t>
  </si>
  <si>
    <t>https://echa.europa.eu/information-on-chemicals/cl-inventory-database/-/discli/details/124497</t>
  </si>
  <si>
    <t>4-HBP (4-hydroxy-benzophenone)</t>
  </si>
  <si>
    <t>1137-42-4</t>
  </si>
  <si>
    <t>214-507-1</t>
  </si>
  <si>
    <t>https://echa.europa.eu/substance-information/-/substanceinfo/100.013.188</t>
  </si>
  <si>
    <t>https://echa.europa.eu/brief-profile/-/briefprofile/100.013.188</t>
  </si>
  <si>
    <t>https://echa.europa.eu/information-on-chemicals/cl-inventory-database/-/discli/details/23217</t>
  </si>
  <si>
    <t>4-MBP (4-methyl-benzophenone)</t>
  </si>
  <si>
    <t>134-84-9</t>
  </si>
  <si>
    <t>205-159-1</t>
  </si>
  <si>
    <t>https://echa.europa.eu/substance-information/-/substanceinfo/100.004.691</t>
  </si>
  <si>
    <t>https://echa.europa.eu/brief-profile/-/briefprofile/100.004.691</t>
  </si>
  <si>
    <t>https://echa.europa.eu/information-on-chemicals/cl-inventory-database/-/discli/details/22877</t>
  </si>
  <si>
    <t>Listed under Annex I (identifying protocol/convention)</t>
  </si>
  <si>
    <t>Placing on the market placing on the market and use of whether on their own, in preparations or as constituents of articles is prohibited?</t>
  </si>
  <si>
    <t>Specific exemption on intermediate use or other specification</t>
  </si>
  <si>
    <t>Subject to release reduction provisions under Annex III</t>
  </si>
  <si>
    <t>Waste management provisions set out in Article 7 (Annex IV)</t>
  </si>
  <si>
    <t>Concentration limit referred to in Article 7(4)(a)</t>
  </si>
  <si>
    <t xml:space="preserve">Part 2   Wastes and operations to which Article 7(4)(b) applies </t>
  </si>
  <si>
    <t>Proposed POP?</t>
  </si>
  <si>
    <t>Conditions</t>
  </si>
  <si>
    <t>Appendices</t>
  </si>
  <si>
    <t>Standards</t>
  </si>
  <si>
    <t>History</t>
  </si>
  <si>
    <t>Q&amp;As</t>
  </si>
  <si>
    <t>Remarks</t>
  </si>
  <si>
    <t>Submitter(s)</t>
  </si>
  <si>
    <t>Details on the scope of restriction</t>
  </si>
  <si>
    <t>Reason for restriction</t>
  </si>
  <si>
    <t>Status</t>
  </si>
  <si>
    <t>Date of intention</t>
  </si>
  <si>
    <t>Expected date of submission</t>
  </si>
  <si>
    <t>Withdrawal date</t>
  </si>
  <si>
    <t>Reason for withdrawal</t>
  </si>
  <si>
    <t>Start of Call for Evidence public consultation</t>
  </si>
  <si>
    <t>Deadline for comments on the Call for Evidence</t>
  </si>
  <si>
    <t>Start of second Call for Evidence public consultation</t>
  </si>
  <si>
    <t>Deadline for comments on the second Call for Evidence</t>
  </si>
  <si>
    <t>Start of third Call for Evidence public consultation</t>
  </si>
  <si>
    <t>Deadline for comments on the third Call for Evidence</t>
  </si>
  <si>
    <t>Restriction report (and  annexes)</t>
  </si>
  <si>
    <t>Information note on restriction report</t>
  </si>
  <si>
    <t>Start of Annex XV report public consultation</t>
  </si>
  <si>
    <t>1st deadline for comments on Annex XV report</t>
  </si>
  <si>
    <t>Final deadline for comments on Annex XV report</t>
  </si>
  <si>
    <t>Comments on Annex XV report</t>
  </si>
  <si>
    <t>Opinion of RAC (and minority positions)</t>
  </si>
  <si>
    <t>Draft opinion of SEAC</t>
  </si>
  <si>
    <t>RAC &amp; SEAC (draft) Background document (and annexes)</t>
  </si>
  <si>
    <t>Start of SEAC draft opinion public consultation</t>
  </si>
  <si>
    <t>Deadline for comments on SEAC draft opinion</t>
  </si>
  <si>
    <t>Comments on SEAC draft opinion</t>
  </si>
  <si>
    <t/>
  </si>
  <si>
    <t>Withdrawn</t>
  </si>
  <si>
    <t>24/06/2015</t>
  </si>
  <si>
    <t>Sunset Date</t>
  </si>
  <si>
    <t>Latest application date</t>
  </si>
  <si>
    <t>Intrinsic property(ies) referred to in Article 57</t>
  </si>
  <si>
    <t>Exempted (categories of) uses</t>
  </si>
  <si>
    <t>Reason for inclusion</t>
  </si>
  <si>
    <t>Date of inclusion</t>
  </si>
  <si>
    <t>Decision</t>
  </si>
  <si>
    <t>IUCLID dataset</t>
  </si>
  <si>
    <t>Support document</t>
  </si>
  <si>
    <t>Response to comments</t>
  </si>
  <si>
    <t>Number of SiA notifications listed</t>
  </si>
  <si>
    <t>Details</t>
  </si>
  <si>
    <t>Final background document (and annexes)</t>
  </si>
  <si>
    <t>Adopted restriction/Commission communication</t>
  </si>
  <si>
    <t>Latest update</t>
  </si>
  <si>
    <t>Submitted for accordance check</t>
  </si>
  <si>
    <t>Submitter</t>
  </si>
  <si>
    <t>Scope</t>
  </si>
  <si>
    <t>Start of public consultation</t>
  </si>
  <si>
    <t>End of public consultation</t>
  </si>
  <si>
    <t>Public consultation document</t>
  </si>
  <si>
    <t>RCOM (Comments received)</t>
  </si>
  <si>
    <t>Year of MSC agreement</t>
  </si>
  <si>
    <t>MSC Agreement</t>
  </si>
  <si>
    <t>Date of MSC agreement</t>
  </si>
  <si>
    <t>Support documents</t>
  </si>
  <si>
    <t>MSC Opinion</t>
  </si>
  <si>
    <t>Date of MSC opinion</t>
  </si>
  <si>
    <t>Minority position</t>
  </si>
  <si>
    <t>Date of inclusion in Candidate List</t>
  </si>
  <si>
    <t>Identified SVHC</t>
  </si>
  <si>
    <t>Germany</t>
  </si>
  <si>
    <t>Endocrine disrupting properties (Article 57(f) - environment)</t>
  </si>
  <si>
    <t>12/08/2019</t>
  </si>
  <si>
    <t>Endocrine disrupting properties (Article 57(f) &amp;#x2013; environment)</t>
  </si>
  <si>
    <t>2013</t>
  </si>
  <si>
    <t>2014</t>
  </si>
  <si>
    <t>Denmark</t>
  </si>
  <si>
    <t>20/10/2015</t>
  </si>
  <si>
    <t>01/02/2016</t>
  </si>
  <si>
    <t>29/02/2016</t>
  </si>
  <si>
    <t>14/04/2016</t>
  </si>
  <si>
    <t>15/01/2019</t>
  </si>
  <si>
    <t>06/06/2016</t>
  </si>
  <si>
    <t>https://echa.europa.eu/documents/10162/824709dd-dda0-fd1d-0ae1-2d28aba799cd</t>
  </si>
  <si>
    <t>26/03/2019</t>
  </si>
  <si>
    <t>https://echa.europa.eu/documents/10162/db2f223c-20a1-5318-d6b1-7a147d7f08c3#https://echa.europa.eu/documents/10162/56d708da-69e5-a7d1-e970-780352b8ed6a</t>
  </si>
  <si>
    <t>https://echa.europa.eu/documents/10162/22f73d01-dfc1-15d5-a8fe-a29b460fa108</t>
  </si>
  <si>
    <t>https://echa.europa.eu/documents/10162/84e7e600-0f73-6a4a-b246-19482576aa20#https://echa.europa.eu/documents/10162/2e1c96ea-2918-90d2-9c23-e07effac4ec9#https://echa.europa.eu/documents/10162/0c80cbbd-998f-b415-f9be-9e3ced41f333</t>
  </si>
  <si>
    <t>https://echa.europa.eu/documents/10162/cd9266ea-a15f-4a46-9ae4-773178241506</t>
  </si>
  <si>
    <t>https://echa.europa.eu/documents/10162/cedbd042-fa1d-8332-59ea-73425761d313</t>
  </si>
  <si>
    <t>https://echa.europa.eu/documents/10162/10474b57-a566-993b-21d8-620b5e176012</t>
  </si>
  <si>
    <t>https://echa.europa.eu/documents/10162/1d0dcfe6-6d81-f04c-5daa-6fd2d04e23fd#https://echa.europa.eu/documents/10162/6ee7b870-0813-84f3-652c-3e1f080e7279#https://echa.europa.eu/documents/10162/21112339-3a13-e07e-9a45-1fb9a15f18e2</t>
  </si>
  <si>
    <t>https://echa.europa.eu/documents/10162/91dea24c-484a-b958-7735-c2d6bf7a74e0</t>
  </si>
  <si>
    <t>08/06/2016</t>
  </si>
  <si>
    <t>https://echa.europa.eu/documents/10162/a1fc22d5-8531-d9ab-0573-ea854b613954</t>
  </si>
  <si>
    <t>Link to Dossier Evaluations (Dev)</t>
  </si>
  <si>
    <t>Link to Dossier Evaluations (SEv)</t>
  </si>
  <si>
    <t>Link to Endocrine Disruptor (ED) assessments</t>
  </si>
  <si>
    <t>Link to PBT assessments</t>
  </si>
  <si>
    <t>Link to Regulatory Management Option (RMOA) Assessments</t>
  </si>
  <si>
    <t>Link to entry on CLH intentions until outcome</t>
  </si>
  <si>
    <t>Link to entry on SVHC intentions until outcome</t>
  </si>
  <si>
    <t>Link to Restriction intentions until outcome</t>
  </si>
  <si>
    <t>Year</t>
  </si>
  <si>
    <t>Evaluating Member State</t>
  </si>
  <si>
    <t>CoRAP publication date</t>
  </si>
  <si>
    <t>Member State (MS) contact details</t>
  </si>
  <si>
    <t>Co-Evaluating Member State</t>
  </si>
  <si>
    <t>Initial grounds for concern</t>
  </si>
  <si>
    <t>Further information</t>
  </si>
  <si>
    <t>Justification documents</t>
  </si>
  <si>
    <t>Decisions</t>
  </si>
  <si>
    <t>Conclusion document</t>
  </si>
  <si>
    <t>Concluded</t>
  </si>
  <si>
    <t>Ongoing</t>
  </si>
  <si>
    <t>Danish EPA, Chemicals Division</t>
  </si>
  <si>
    <t>26/03/2014</t>
  </si>
  <si>
    <t>23/05/2019</t>
  </si>
  <si>
    <t>20/03/2013</t>
  </si>
  <si>
    <t>https://echa.europa.eu/web/guest/information-on-chemicals/evaluation/community-rolling-action-plan/corap-table/-/dislist/substance/external/100.004.575</t>
  </si>
  <si>
    <t>https://echa.europa.eu/web/guest/ed-assessment/-/dislist/substance/external/100.004.575</t>
  </si>
  <si>
    <t>https://echa.europa.eu/web/guest/rmoa/-/dislist/substance/external/100.004.575</t>
  </si>
  <si>
    <t>Potential endocrine disruptor#Cumulative exposure#Exposure of environment#Exposure of sensitive populations#Exposure of workers#Wide dispersive use</t>
  </si>
  <si>
    <t>https://echa.europa.eu/documents/10162/2463d88e-7333-46a1-8d26-7e9c01c663f3</t>
  </si>
  <si>
    <t>11/05/2017</t>
  </si>
  <si>
    <t>https://echa.europa.eu/web/guest/information-on-chemicals/dossier-evaluation-status/-/dislist/substance/external/100.003.943</t>
  </si>
  <si>
    <t>https://echa.europa.eu/web/guest/information-on-chemicals/evaluation/community-rolling-action-plan/corap-table/-/dislist/substance/external/100.003.943</t>
  </si>
  <si>
    <t>https://echa.europa.eu/web/guest/registry-of-clh-intentions-until-outcome/-/dislist/substance/external/100.003.943</t>
  </si>
  <si>
    <t>Suspected CMR#Consumer use#High RCR#Wide dispersive use</t>
  </si>
  <si>
    <t>https://echa.europa.eu/documents/10162/8f5c4dce-67ad-45a8-a4b1-05b3f6e263e0</t>
  </si>
  <si>
    <t>https://echa.europa.eu/documents/10162/91bde36a-b42e-4c15-bc1e-19fb1dfc9bfd</t>
  </si>
  <si>
    <t>https://echa.europa.eu/documents/10162/1c9aaec7-d95b-7aaf-4726-94889c0f532c</t>
  </si>
  <si>
    <t>21/02/2019</t>
  </si>
  <si>
    <t>https://echa.europa.eu/web/guest/rmoa/-/dislist/substance/external/100.004.574</t>
  </si>
  <si>
    <t>https://echa.europa.eu/web/guest/rmoa/-/dislist/substance/external/100.004.573</t>
  </si>
  <si>
    <t>https://echa.europa.eu/web/guest/ed-assessment/-/dislist/substance/external/100.048.386</t>
  </si>
  <si>
    <t>https://echa.europa.eu/web/guest/rmoa/-/dislist/substance/external/100.048.386</t>
  </si>
  <si>
    <t>https://echa.europa.eu/web/guest/registry-of-svhc-intentions/-/dislist/substance/external/100.048.386</t>
  </si>
  <si>
    <t>https://echa.europa.eu/web/guest/ed-assessment/-/dislist/substance/external/100.035.567</t>
  </si>
  <si>
    <t>https://echa.europa.eu/web/guest/rmoa/-/dislist/substance/external/100.035.567</t>
  </si>
  <si>
    <t>https://echa.europa.eu/web/guest/registry-of-svhc-intentions/-/dislist/substance/external/100.035.567</t>
  </si>
  <si>
    <t>Hazard Class and Category Code(s)</t>
  </si>
  <si>
    <t>Hazard Statement Code(s)</t>
  </si>
  <si>
    <t>Pictogram, Signal Word Code(s)</t>
  </si>
  <si>
    <t>Hazard statement Code(s)</t>
  </si>
  <si>
    <t>Suppl. Hazard statement Code(s)</t>
  </si>
  <si>
    <t>Specific Conc. Limits, M-factors</t>
  </si>
  <si>
    <t>Notes</t>
  </si>
  <si>
    <t>ATP inserted/ATP Updated</t>
  </si>
  <si>
    <t>Regulatory programme</t>
  </si>
  <si>
    <t>Annexes to the CLH report</t>
  </si>
  <si>
    <t>Attachments received during public consultation (excluding journal articles)</t>
  </si>
  <si>
    <t>Background document</t>
  </si>
  <si>
    <t>Minority opinion(s)</t>
  </si>
  <si>
    <t>RAC Opinion</t>
  </si>
  <si>
    <t>CLH report</t>
  </si>
  <si>
    <t>Other annexes</t>
  </si>
  <si>
    <t>Date of opinion</t>
  </si>
  <si>
    <t>Legal deadline for opinion adoption</t>
  </si>
  <si>
    <t>Deadline for commenting</t>
  </si>
  <si>
    <t>Start of consultation</t>
  </si>
  <si>
    <t>Final submission date</t>
  </si>
  <si>
    <t>Proposed harmonised classification by the dossier submitter</t>
  </si>
  <si>
    <t>Specific concentration limits at the time of the proposal</t>
  </si>
  <si>
    <t>Proposed specific concentration limits by the dossier submitter</t>
  </si>
  <si>
    <t>Harmonised classification at the time of the proposal</t>
  </si>
  <si>
    <t>Hazard classes open for commenting</t>
  </si>
  <si>
    <t>ATP number and date</t>
  </si>
  <si>
    <t>Link to ATP</t>
  </si>
  <si>
    <t>CLP Annex VI Index number</t>
  </si>
  <si>
    <t>Submitter's email</t>
  </si>
  <si>
    <t>Further substance information</t>
  </si>
  <si>
    <t>Chemical registered under REACH</t>
  </si>
  <si>
    <t>Carc. 2, H351</t>
  </si>
  <si>
    <t xml:space="preserve">Carcinogenicity
</t>
  </si>
  <si>
    <t>Public Consultation</t>
  </si>
  <si>
    <t>https://echa.europa.eu/documents/10162/5138d5dd-f79b-8dd1-8361-5dcbd06d7257</t>
  </si>
  <si>
    <t>https://echa.europa.eu/documents/10162/a9deed05-80db-2772-1a17-78b3ba7e40f7</t>
  </si>
  <si>
    <t>21/11/2020</t>
  </si>
  <si>
    <t>04/12/2018</t>
  </si>
  <si>
    <t>11/10/2019</t>
  </si>
  <si>
    <t>31/01/2019</t>
  </si>
  <si>
    <t>29/01/2019</t>
  </si>
  <si>
    <t>Total tonnage Band</t>
  </si>
  <si>
    <t>Factsheet URL</t>
  </si>
  <si>
    <t>Consumer uses</t>
  </si>
  <si>
    <t>Article service life</t>
  </si>
  <si>
    <t>Widespread uses by professional workers</t>
  </si>
  <si>
    <t>Formulation or re-packing</t>
  </si>
  <si>
    <t>Uses at industrial sites</t>
  </si>
  <si>
    <t>Manufacture</t>
  </si>
  <si>
    <t>Intermdeiate only</t>
  </si>
  <si>
    <t>Product-type</t>
  </si>
  <si>
    <t>Review Programme flag</t>
  </si>
  <si>
    <t>New active substance flag</t>
  </si>
  <si>
    <t>Annex I substance flag</t>
  </si>
  <si>
    <t>Inclusion Category</t>
  </si>
  <si>
    <t>Approval start date</t>
  </si>
  <si>
    <t>Approval end date</t>
  </si>
  <si>
    <t>Evaluating competent authority</t>
  </si>
  <si>
    <t>Approval status</t>
  </si>
  <si>
    <t>Assessment status</t>
  </si>
  <si>
    <t>Assessment sub-status</t>
  </si>
  <si>
    <t>Legal act</t>
  </si>
  <si>
    <t>Link to legal act</t>
  </si>
  <si>
    <t>R4BP asset number</t>
  </si>
  <si>
    <t>Candidate for substitution</t>
  </si>
  <si>
    <t>Related authorised biocidal products</t>
  </si>
  <si>
    <t>1000 - 10000 tonnes per annum</t>
  </si>
  <si>
    <t>10 - 100 tonnes per annum</t>
  </si>
  <si>
    <t>100 - 1000 tonnes per annum</t>
  </si>
  <si>
    <t>https://echa.europa.eu/registration-dossier/-/registered-dossier/5515</t>
  </si>
  <si>
    <t>https://echa.europa.eu/registration-dossier/-/registered-dossier/13823</t>
  </si>
  <si>
    <t>https://echa.europa.eu/registration-dossier/-/registered-dossier/7366</t>
  </si>
  <si>
    <t>https://echa.europa.eu/registration-dossier/-/registered-dossier/12687</t>
  </si>
  <si>
    <t>https://echa.europa.eu/registration-dossier/-/registered-dossier/25426</t>
  </si>
  <si>
    <t>https://echa.europa.eu/registration-dossier/-/registered-dossier/28385</t>
  </si>
  <si>
    <t>https://echa.europa.eu/registration-dossier/-/registered-dossier/18159</t>
  </si>
  <si>
    <t>https://echa.europa.eu/registration-dossier/-/registered-dossier/21484</t>
  </si>
  <si>
    <t>Legislation</t>
  </si>
  <si>
    <t>Date of request</t>
  </si>
  <si>
    <t>Documents related to the request</t>
  </si>
  <si>
    <t>Date start call for evidence</t>
  </si>
  <si>
    <t>Date end call for evidence</t>
  </si>
  <si>
    <t>Date of submission of OEL scientific report</t>
  </si>
  <si>
    <t>Submitter contact details</t>
  </si>
  <si>
    <t>Draft OEL scientific report</t>
  </si>
  <si>
    <t>Public consultation on OEL scientific report start</t>
  </si>
  <si>
    <t>Public consultation on OEL scientific report end</t>
  </si>
  <si>
    <t>Date of adopted opinion</t>
  </si>
  <si>
    <t>Adopted RAC opinion</t>
  </si>
  <si>
    <t>Date of publication in the Official Journal</t>
  </si>
  <si>
    <t>Publication in the Official Journal</t>
  </si>
  <si>
    <t>CMD</t>
  </si>
  <si>
    <t>local</t>
  </si>
  <si>
    <t>systemic</t>
  </si>
  <si>
    <t>Entry</t>
  </si>
  <si>
    <t>WFD/Annual average (AA)/Max Acceptable Conc (MAC) EQS status</t>
  </si>
  <si>
    <t>1,76</t>
  </si>
  <si>
    <t>27,7</t>
  </si>
  <si>
    <t>0,7</t>
  </si>
  <si>
    <t>2,08</t>
  </si>
  <si>
    <t>Back to map</t>
  </si>
  <si>
    <t>Back to info page</t>
  </si>
  <si>
    <t>Go to mapping table (Table 2)</t>
  </si>
  <si>
    <t>High priority (must be mapped)</t>
  </si>
  <si>
    <t xml:space="preserve">Regulation (EU) No 528/2012 concerning the making available on the market and use of biocidal products </t>
  </si>
  <si>
    <t>Regulation (EC) No 1107/2009 concerning the placing of plant protection products on the market (formerly 91/414/EEC)</t>
  </si>
  <si>
    <t>Regulation (EU) No 2019/1009 on EU fertilising products and amending Regulations (EC) No 1069/2009 and (EC) No 1107/2009 and repealing Regulation (EC) No 2003/2003</t>
  </si>
  <si>
    <t>Regulation (EC) No 1223/2009 on cosmetic products (formerly 76/768/EEC)</t>
  </si>
  <si>
    <t>Directive 2009/48/EC on the safety of toys  (formerly 88/378/EEC)</t>
  </si>
  <si>
    <t>Regulation (EC) No 1935/2004 of the European Parliament and of the Council of 27 October 2004 on materials and articles intended to come into contact with food and repealing Directives 80/590/EEC and 89/109/EEC</t>
  </si>
  <si>
    <t>Commission Regulation (EC) No 2023/2006 on food contact materials</t>
  </si>
  <si>
    <t>Commission Regulation (EU) No 10/2011 of 14 January 2011 on plastic materials and articles intended to come into contact with food</t>
  </si>
  <si>
    <t>Regulation (EC) No 282/2008 on recycled plastic materials and articles intended to come into contact with food</t>
  </si>
  <si>
    <t>Council Regulation (EEC) No 315/93 of 8 February 1993 laying down Community procedures for contaminants in food</t>
  </si>
  <si>
    <t>Commission Regulation (EC) No 1881/2006 of 19 December 2006 setting maximum levels for certain contaminants in foodstuffs</t>
  </si>
  <si>
    <t xml:space="preserve">Regulation (EC) No 1333/2008 on food additives </t>
  </si>
  <si>
    <t>Directive 2002/32/EC of the European Parliament and of the Council of 7 May 2002 on undesirable substances in animal feed</t>
  </si>
  <si>
    <t>Regulation (EC) No 396/2005 of the European Parliament and of the Council of 23 February 2005 on maximum residue levels of pesticides in or on food and feed of plant and animal origin and amending Council Directive 91/414/EEC</t>
  </si>
  <si>
    <t>Regulation (EC) No 726/2004 laying down Community procedures for the authorisation and supervision of medicinal products for human and veterinary use</t>
  </si>
  <si>
    <t>Directive (EC) 2001/83 on the Community code relating to medicinal products for human use</t>
  </si>
  <si>
    <t>Regulation (EU) 2017/745 on medical devices, amending Directive 2001/83/EC, Regulation (EC) No 178/2002 and Regulation (EC) No 1223/2009 and repealing Council Directives 90/385/EEC and 93/42/EEC</t>
  </si>
  <si>
    <t>Regulation (EU) 2017/746 on in vitro diagnostic medical devices and repealing Directive 98/79/EC and Commission Decision 2010/227/EU</t>
  </si>
  <si>
    <t>Council Directive 75/324/EEC of 20 May 1975 on the approximation of the laws of the Member States relating to aerosol dispensers</t>
  </si>
  <si>
    <t>Council Directive 93/15/EEC of 5 April 1993 on the harmonization of the provisions relating to the placing on the market and supervision of explosives for civil uses</t>
  </si>
  <si>
    <t xml:space="preserve">Directive 2014/68/EU of the European Parliament and of the Council of 15 May 2014 on the harmonisation of the laws of the Member States relating to the making available on the market of pressure equipment </t>
  </si>
  <si>
    <t>Directive 2011/65/EU of the European Parliament and of the Council of 8 June 2011 on the restriction of the use of certain hazardous substances in electrical and electronic equipment</t>
  </si>
  <si>
    <t xml:space="preserve">Directive 2014/40/EU concerning the manufacture, presentation and sale of tobacco and related products </t>
  </si>
  <si>
    <t>Regulation (EC) No 66/2010 of the European Parliament and of the Council of 25 November 2009 on the EU Ecolabel</t>
  </si>
  <si>
    <t>Duplicate</t>
  </si>
  <si>
    <t>CAS No.</t>
  </si>
  <si>
    <t>Biocidal Products</t>
  </si>
  <si>
    <t xml:space="preserve">Plant Protection Products </t>
  </si>
  <si>
    <t>Fertilisers</t>
  </si>
  <si>
    <t xml:space="preserve">Cosmetic Products </t>
  </si>
  <si>
    <t>Toy Safety</t>
  </si>
  <si>
    <t>Food Contact Materials</t>
  </si>
  <si>
    <t xml:space="preserve">Good Manufacturing Practice for Food Contact Materials </t>
  </si>
  <si>
    <t>Plastic Food Contact Materials</t>
  </si>
  <si>
    <t>Recycled Plastic Food Contact Materials</t>
  </si>
  <si>
    <t>Food contaminants</t>
  </si>
  <si>
    <t>Maximum levels food contaminants</t>
  </si>
  <si>
    <t>Food additives</t>
  </si>
  <si>
    <t>undesirable substances animal feed</t>
  </si>
  <si>
    <t>MRLs pesticides</t>
  </si>
  <si>
    <t>Medicinal products - human and veterinary</t>
  </si>
  <si>
    <t>Medicinal Products - human</t>
  </si>
  <si>
    <t>Medical Devices</t>
  </si>
  <si>
    <t>In vitro medical devices</t>
  </si>
  <si>
    <t>aerosol dispensers</t>
  </si>
  <si>
    <t>explosives</t>
  </si>
  <si>
    <t>pressure equipment</t>
  </si>
  <si>
    <t>RoHS</t>
  </si>
  <si>
    <t>tobacco</t>
  </si>
  <si>
    <t>EU Ecolabel</t>
  </si>
  <si>
    <t>Y - Annex II</t>
  </si>
  <si>
    <t>Y - Annex I</t>
  </si>
  <si>
    <t>Y - Annex VI</t>
  </si>
  <si>
    <t>OSH</t>
  </si>
  <si>
    <t>CLH</t>
  </si>
  <si>
    <t>Self Classification (or most common)</t>
  </si>
  <si>
    <t>Signs at work</t>
  </si>
  <si>
    <t>CAD</t>
  </si>
  <si>
    <t>Young workers</t>
  </si>
  <si>
    <t>Pregnant or breastfeeding workers</t>
  </si>
  <si>
    <t>Asbestos to be deleted</t>
  </si>
  <si>
    <t>Waste Directive</t>
  </si>
  <si>
    <t>Waste batteries and accumulators</t>
  </si>
  <si>
    <t>Packaging and packaging waste</t>
  </si>
  <si>
    <t>WEEE</t>
  </si>
  <si>
    <t>ELV</t>
  </si>
  <si>
    <t>Waste shipments</t>
  </si>
  <si>
    <t>Y Annex III</t>
  </si>
  <si>
    <t>No CLH</t>
  </si>
  <si>
    <t>Aquatic Acute 1; Aquatic Chronic 2; Skin Irrit. 2; Eye Irrit. 2; STOT SE 3</t>
  </si>
  <si>
    <t>Aquatic Acute 1; Aquatic Chronic 2; Aquatic Chronic 3; STOT RE 2; Skin Irrit. 2; Eye Irrit. 2; STOT SE 3</t>
  </si>
  <si>
    <t>Table 11:  Professional and consumer legislation (search focussed on High/medium priority substances)</t>
  </si>
  <si>
    <t>Waste Framework</t>
  </si>
  <si>
    <t>Table 11</t>
  </si>
  <si>
    <t>Table 12</t>
  </si>
  <si>
    <t>Table 12:  OSH and Waste (search focussed on High/medium priority substances)</t>
  </si>
  <si>
    <t>ENVIRONMENTAL LEGISLATION</t>
  </si>
  <si>
    <t>Directive 2000/60/EC of the European Parliament and of the Council of 23 October 2000 establishing a framework for Community action in the field of water policy</t>
  </si>
  <si>
    <t>Directive 2008/105/EC of the European Parliament and of the Council of 16 December 2008 on environmental quality standards in the field of water policy, amending and subsequently repealing Council Directives 82/176/EEC, 83/513/EEC, 84/156/EEC, 84/491/EEC, 86/280/EEC and amending Directive 2000/60/EC of the European Parliament and of the Council</t>
  </si>
  <si>
    <t>Directive 2006/118/EC of the European Parliament and of the Council of 12 December 2006 on the protection of groundwater against pollution and deterioration</t>
  </si>
  <si>
    <t>Council Directive 98/83/EC of 3 November 1998 on the quality of water intended for human consumption</t>
  </si>
  <si>
    <t>Council Directive 91/271/EEC of 21 May 1991 concerning urban waste-water treatment</t>
  </si>
  <si>
    <t xml:space="preserve">Directive 2010/75/EU of the European Parliament and of the Council of 24 November 2010 on industrial emissions (integrated pollution prevention and control) </t>
  </si>
  <si>
    <t>Directive 2008/50/EC of the European Parliament and of the Council of 21 May 2008 on ambient air quality and cleaner air for Europe</t>
  </si>
  <si>
    <t xml:space="preserve">Regulation (EU) No 649/2012 concerning the export and import of hazardous chemicals </t>
  </si>
  <si>
    <t>Directive (EU) 2016/2284 of the European Parliament and of the Council of 14 December 2016 on the reduction of national emissions of certain atmospheric pollutants, amending Directive 2003/35/EC and repealing Directive 2001/81/EC</t>
  </si>
  <si>
    <t>Water Framework Directive</t>
  </si>
  <si>
    <t>Environmental Quality Standards</t>
  </si>
  <si>
    <t>Groundwater Directive</t>
  </si>
  <si>
    <t>Drinking Water Directive</t>
  </si>
  <si>
    <t>Urban Waste water Directive</t>
  </si>
  <si>
    <t>Industrial Emissions Directive</t>
  </si>
  <si>
    <t>Ambient Air Quality Directive</t>
  </si>
  <si>
    <t>Import and Export of Hazardous Chemicals</t>
  </si>
  <si>
    <t>Emissions of atmospheric pollutants Directive</t>
  </si>
  <si>
    <t>Table 12:  Environmental legislation</t>
  </si>
  <si>
    <t>Table 13</t>
  </si>
  <si>
    <t>Professional and consumer legislation*</t>
  </si>
  <si>
    <t>OSH*</t>
  </si>
  <si>
    <t>Waste Framework*</t>
  </si>
  <si>
    <t>Environmental legislation*</t>
  </si>
  <si>
    <t>* Indicates searches more focusses on the high and medium priority substances (Green and Orange)</t>
  </si>
  <si>
    <t>OELs under CAD/CMD (Table 9)</t>
  </si>
  <si>
    <t>CLH (Table 7)</t>
  </si>
  <si>
    <t>SVHC Intentions (Table 5)</t>
  </si>
  <si>
    <t>Restriction Intentions (Table 4)</t>
  </si>
  <si>
    <t>Public Consultations</t>
  </si>
  <si>
    <t>Rotterdam Convention</t>
  </si>
  <si>
    <t>Rotterdam Convention &amp; PIC Regulation</t>
  </si>
  <si>
    <t>Rotterdam Convention*</t>
  </si>
  <si>
    <t>Re-cast Drinking Water (ANNEX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</si>
</sst>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6"/>
      <name val="Calibri"/>
      <family val="2"/>
      <scheme val="minor"/>
    </font>
    <font>
      <sz val="10"/>
      <name val="Calibri"/>
      <family val="2"/>
      <scheme val="minor"/>
    </font>
    <font>
      <b/>
      <sz val="10"/>
      <name val="Calibri"/>
      <family val="2"/>
      <scheme val="minor"/>
    </font>
    <font>
      <u/>
      <sz val="10"/>
      <color theme="10"/>
      <name val="Arial"/>
      <family val="2"/>
    </font>
    <font>
      <b/>
      <sz val="11"/>
      <name val="Calibri"/>
      <family val="2"/>
      <scheme val="minor"/>
    </font>
    <font>
      <b/>
      <sz val="10"/>
      <name val="Arial"/>
      <family val="2"/>
    </font>
    <font>
      <b/>
      <u/>
      <sz val="10"/>
      <color theme="10"/>
      <name val="Arial"/>
      <family val="2"/>
    </font>
    <font>
      <b/>
      <u/>
      <sz val="11"/>
      <color theme="10"/>
      <name val="Arial"/>
      <family val="2"/>
    </font>
    <font>
      <u/>
      <sz val="11"/>
      <color theme="10"/>
      <name val="Calibri"/>
      <family val="2"/>
      <scheme val="minor"/>
    </font>
    <font>
      <b/>
      <sz val="10"/>
      <color theme="1"/>
      <name val="Calibri"/>
      <family val="2"/>
      <scheme val="minor"/>
    </font>
    <font>
      <b/>
      <sz val="10"/>
      <color rgb="FF000000"/>
      <name val="Calibri"/>
      <family val="2"/>
      <scheme val="minor"/>
    </font>
    <font>
      <u/>
      <sz val="10"/>
      <color theme="10"/>
      <name val="Calibri"/>
      <family val="2"/>
      <scheme val="minor"/>
    </font>
    <font>
      <b/>
      <sz val="10"/>
      <color rgb="FFFF0000"/>
      <name val="Calibri"/>
      <family val="2"/>
      <scheme val="minor"/>
    </font>
    <font>
      <sz val="10"/>
      <color theme="1"/>
      <name val="Calibri"/>
      <family val="2"/>
      <scheme val="minor"/>
    </font>
    <font>
      <b/>
      <u/>
      <sz val="14"/>
      <color theme="10"/>
      <name val="Calibri"/>
      <family val="2"/>
      <scheme val="minor"/>
    </font>
    <font>
      <b/>
      <u/>
      <sz val="11"/>
      <color theme="10"/>
      <name val="Calibri"/>
      <family val="2"/>
      <scheme val="minor"/>
    </font>
    <font>
      <b/>
      <u/>
      <sz val="10"/>
      <color rgb="FF0070C0"/>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rgb="FF8EA9DB"/>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s>
  <cellStyleXfs count="6">
    <xf numFmtId="0" fontId="0" fillId="0" borderId="0"/>
    <xf numFmtId="0" fontId="8" fillId="0" borderId="0" applyNumberFormat="0" applyFill="0" applyBorder="0" applyAlignment="0" applyProtection="0"/>
    <xf numFmtId="0" fontId="1" fillId="0" borderId="0"/>
    <xf numFmtId="0" fontId="4" fillId="0" borderId="0"/>
    <xf numFmtId="0" fontId="1" fillId="0" borderId="0"/>
    <xf numFmtId="0" fontId="13" fillId="0" borderId="0" applyNumberFormat="0" applyFill="0" applyBorder="0" applyAlignment="0" applyProtection="0"/>
  </cellStyleXfs>
  <cellXfs count="223">
    <xf numFmtId="0" fontId="0" fillId="0" borderId="0" xfId="0"/>
    <xf numFmtId="0" fontId="5" fillId="0" borderId="0" xfId="0" applyFont="1"/>
    <xf numFmtId="0" fontId="6" fillId="0" borderId="0" xfId="0" applyFont="1"/>
    <xf numFmtId="0" fontId="7" fillId="0" borderId="1" xfId="0" applyFont="1" applyBorder="1" applyAlignment="1">
      <alignment horizontal="center" vertical="center" wrapText="1"/>
    </xf>
    <xf numFmtId="0" fontId="6" fillId="0" borderId="0" xfId="0" applyFont="1" applyAlignment="1">
      <alignment wrapText="1"/>
    </xf>
    <xf numFmtId="0" fontId="6" fillId="0" borderId="1" xfId="0" applyFont="1" applyBorder="1"/>
    <xf numFmtId="0" fontId="6" fillId="0" borderId="1" xfId="0" applyFont="1" applyBorder="1" applyAlignment="1">
      <alignment horizontal="left" vertical="center"/>
    </xf>
    <xf numFmtId="0" fontId="6" fillId="0" borderId="1" xfId="0" applyFont="1" applyBorder="1" applyAlignment="1">
      <alignment vertical="top"/>
    </xf>
    <xf numFmtId="49" fontId="6" fillId="0" borderId="1" xfId="0" applyNumberFormat="1" applyFont="1" applyBorder="1" applyAlignment="1">
      <alignment horizontal="left" vertical="top"/>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0" xfId="0" applyFont="1" applyAlignment="1">
      <alignment horizontal="center"/>
    </xf>
    <xf numFmtId="0" fontId="6" fillId="0" borderId="0" xfId="2" applyFont="1" applyAlignment="1">
      <alignment horizontal="center" vertical="center"/>
    </xf>
    <xf numFmtId="0" fontId="6" fillId="0" borderId="14" xfId="2" applyFont="1" applyBorder="1" applyAlignment="1">
      <alignment horizontal="center" vertical="center"/>
    </xf>
    <xf numFmtId="0" fontId="6" fillId="0" borderId="15" xfId="0" applyFont="1" applyBorder="1"/>
    <xf numFmtId="0" fontId="6" fillId="0" borderId="10" xfId="0" applyFont="1" applyBorder="1"/>
    <xf numFmtId="49" fontId="6" fillId="0" borderId="10" xfId="0" applyNumberFormat="1" applyFont="1" applyBorder="1" applyAlignment="1">
      <alignment horizontal="left" vertical="top"/>
    </xf>
    <xf numFmtId="0" fontId="6" fillId="0" borderId="17" xfId="0" applyFont="1" applyBorder="1"/>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0" xfId="0" applyAlignment="1">
      <alignment horizontal="center"/>
    </xf>
    <xf numFmtId="0" fontId="6" fillId="0" borderId="15" xfId="3" applyFont="1" applyBorder="1" applyAlignment="1">
      <alignment horizontal="left" vertical="center"/>
    </xf>
    <xf numFmtId="0" fontId="6" fillId="0" borderId="17" xfId="3" applyFont="1" applyBorder="1" applyAlignment="1">
      <alignment horizontal="left" vertical="center"/>
    </xf>
    <xf numFmtId="0" fontId="6" fillId="0" borderId="18" xfId="0" applyFont="1" applyBorder="1"/>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1" xfId="3" applyFont="1" applyBorder="1" applyAlignment="1">
      <alignment horizontal="left" vertical="center"/>
    </xf>
    <xf numFmtId="0" fontId="6" fillId="0" borderId="16" xfId="3" applyFont="1" applyBorder="1" applyAlignment="1">
      <alignment horizontal="left" vertical="center"/>
    </xf>
    <xf numFmtId="0" fontId="6" fillId="0" borderId="18" xfId="3" applyFont="1" applyBorder="1" applyAlignment="1">
      <alignment horizontal="left" vertical="center"/>
    </xf>
    <xf numFmtId="0" fontId="6" fillId="0" borderId="19" xfId="3" applyFont="1" applyBorder="1" applyAlignment="1">
      <alignment horizontal="left"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14" fontId="6" fillId="0" borderId="1" xfId="3" applyNumberFormat="1" applyFont="1" applyBorder="1" applyAlignment="1">
      <alignment horizontal="left" vertical="center"/>
    </xf>
    <xf numFmtId="14" fontId="6" fillId="0" borderId="16" xfId="3" applyNumberFormat="1" applyFont="1" applyBorder="1" applyAlignment="1">
      <alignment horizontal="left" vertical="center"/>
    </xf>
    <xf numFmtId="14" fontId="6" fillId="0" borderId="18" xfId="3" applyNumberFormat="1" applyFont="1" applyBorder="1" applyAlignment="1">
      <alignment horizontal="left" vertical="center"/>
    </xf>
    <xf numFmtId="14" fontId="6" fillId="0" borderId="19" xfId="3" applyNumberFormat="1" applyFont="1" applyBorder="1" applyAlignment="1">
      <alignment horizontal="left" vertical="center"/>
    </xf>
    <xf numFmtId="0" fontId="7" fillId="0" borderId="35" xfId="0" applyFont="1" applyBorder="1" applyAlignment="1">
      <alignment horizontal="center" vertical="center" wrapText="1"/>
    </xf>
    <xf numFmtId="0" fontId="6" fillId="0" borderId="1" xfId="3" applyFont="1" applyBorder="1" applyAlignment="1">
      <alignment horizontal="center" vertical="center"/>
    </xf>
    <xf numFmtId="0" fontId="6" fillId="0" borderId="18" xfId="3" applyFont="1" applyBorder="1" applyAlignment="1">
      <alignment horizontal="center" vertical="center"/>
    </xf>
    <xf numFmtId="0" fontId="6" fillId="0" borderId="15" xfId="2" applyFont="1" applyBorder="1" applyAlignment="1">
      <alignment horizontal="center" vertical="center"/>
    </xf>
    <xf numFmtId="0" fontId="6" fillId="0" borderId="1" xfId="2" applyFont="1" applyBorder="1" applyAlignment="1">
      <alignment horizontal="center" vertical="center"/>
    </xf>
    <xf numFmtId="14" fontId="6" fillId="0" borderId="1" xfId="2" applyNumberFormat="1" applyFont="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9" fillId="0" borderId="20" xfId="0" applyFont="1" applyBorder="1"/>
    <xf numFmtId="0" fontId="10" fillId="0" borderId="0" xfId="0" applyFont="1" applyAlignment="1">
      <alignment vertical="center" wrapText="1"/>
    </xf>
    <xf numFmtId="0" fontId="11" fillId="2" borderId="37" xfId="1" applyFont="1" applyFill="1" applyBorder="1" applyAlignment="1">
      <alignment wrapText="1"/>
    </xf>
    <xf numFmtId="0" fontId="12" fillId="2" borderId="36" xfId="1" applyFont="1" applyFill="1" applyBorder="1" applyAlignment="1">
      <alignment wrapText="1"/>
    </xf>
    <xf numFmtId="0" fontId="0" fillId="3" borderId="0" xfId="0" applyFill="1"/>
    <xf numFmtId="0" fontId="16" fillId="0" borderId="0" xfId="5" applyFont="1" applyAlignment="1">
      <alignment vertical="top"/>
    </xf>
    <xf numFmtId="0" fontId="18" fillId="0" borderId="0" xfId="4" applyFont="1"/>
    <xf numFmtId="0" fontId="16" fillId="0" borderId="0" xfId="5" applyFont="1"/>
    <xf numFmtId="0" fontId="16" fillId="4" borderId="0" xfId="5" applyFont="1" applyFill="1" applyAlignment="1">
      <alignment vertical="top"/>
    </xf>
    <xf numFmtId="0" fontId="16" fillId="5" borderId="0" xfId="5" applyFont="1" applyFill="1" applyAlignment="1">
      <alignment vertical="top"/>
    </xf>
    <xf numFmtId="0" fontId="14" fillId="0" borderId="0" xfId="4" applyFont="1"/>
    <xf numFmtId="0" fontId="4" fillId="0" borderId="0" xfId="0" applyFont="1"/>
    <xf numFmtId="0" fontId="4" fillId="3" borderId="0" xfId="0" applyFont="1" applyFill="1"/>
    <xf numFmtId="0" fontId="4" fillId="0" borderId="0" xfId="0" applyFont="1" applyFill="1" applyAlignment="1">
      <alignment horizontal="center"/>
    </xf>
    <xf numFmtId="0" fontId="18" fillId="0" borderId="0" xfId="4" applyFont="1" applyFill="1"/>
    <xf numFmtId="0" fontId="16" fillId="0" borderId="0" xfId="5" applyFont="1" applyBorder="1" applyAlignment="1">
      <alignment horizontal="justify" vertical="center" wrapText="1"/>
    </xf>
    <xf numFmtId="0" fontId="16" fillId="4" borderId="0" xfId="5" applyFont="1" applyFill="1" applyBorder="1" applyAlignment="1">
      <alignment horizontal="justify" vertical="center" wrapText="1"/>
    </xf>
    <xf numFmtId="0" fontId="18" fillId="0" borderId="1" xfId="4" applyFont="1" applyFill="1" applyBorder="1"/>
    <xf numFmtId="0" fontId="16" fillId="0" borderId="1" xfId="5" applyFont="1" applyFill="1" applyBorder="1"/>
    <xf numFmtId="0" fontId="16" fillId="0" borderId="1" xfId="5" applyFont="1" applyFill="1" applyBorder="1" applyAlignment="1">
      <alignment vertical="top"/>
    </xf>
    <xf numFmtId="0" fontId="18" fillId="0" borderId="1" xfId="4" applyFont="1" applyFill="1" applyBorder="1" applyAlignment="1">
      <alignment vertical="top" wrapText="1"/>
    </xf>
    <xf numFmtId="0" fontId="1" fillId="0" borderId="0" xfId="4" applyFill="1" applyAlignment="1">
      <alignment vertical="top"/>
    </xf>
    <xf numFmtId="0" fontId="1" fillId="0" borderId="0" xfId="4" applyAlignment="1">
      <alignment vertical="top"/>
    </xf>
    <xf numFmtId="0" fontId="13" fillId="0" borderId="0" xfId="5" applyAlignment="1">
      <alignment vertical="top"/>
    </xf>
    <xf numFmtId="0" fontId="13" fillId="0" borderId="0" xfId="5" applyAlignment="1">
      <alignment horizontal="center" vertical="top"/>
    </xf>
    <xf numFmtId="0" fontId="3" fillId="0" borderId="0" xfId="4" applyFont="1" applyAlignment="1">
      <alignment vertical="top"/>
    </xf>
    <xf numFmtId="0" fontId="10" fillId="0" borderId="0" xfId="0" applyFont="1" applyAlignment="1">
      <alignment vertical="top" wrapText="1"/>
    </xf>
    <xf numFmtId="0" fontId="1" fillId="0" borderId="0" xfId="4" applyAlignment="1">
      <alignment vertical="top" textRotation="90" wrapText="1"/>
    </xf>
    <xf numFmtId="0" fontId="4" fillId="0" borderId="0" xfId="0" applyFont="1" applyAlignment="1">
      <alignment vertical="top"/>
    </xf>
    <xf numFmtId="0" fontId="4" fillId="0" borderId="0" xfId="0" applyFont="1" applyAlignment="1">
      <alignment horizontal="center" vertical="top"/>
    </xf>
    <xf numFmtId="0" fontId="1" fillId="0" borderId="0" xfId="4" applyFill="1" applyAlignment="1">
      <alignment horizontal="center" vertical="top"/>
    </xf>
    <xf numFmtId="0" fontId="4" fillId="3" borderId="0" xfId="0" applyFont="1" applyFill="1" applyAlignment="1">
      <alignment vertical="top"/>
    </xf>
    <xf numFmtId="0" fontId="1" fillId="0" borderId="0" xfId="4" applyAlignment="1">
      <alignment horizontal="center" vertical="top"/>
    </xf>
    <xf numFmtId="0" fontId="1" fillId="0" borderId="1" xfId="4" applyFill="1" applyBorder="1" applyAlignment="1">
      <alignment vertical="top"/>
    </xf>
    <xf numFmtId="0" fontId="1" fillId="0" borderId="1" xfId="4" applyFill="1" applyBorder="1" applyAlignment="1">
      <alignment vertical="top" wrapText="1"/>
    </xf>
    <xf numFmtId="0" fontId="1" fillId="0" borderId="1" xfId="4" applyFill="1" applyBorder="1" applyAlignment="1">
      <alignment vertical="center"/>
    </xf>
    <xf numFmtId="0" fontId="2" fillId="0" borderId="1" xfId="4" applyFont="1" applyFill="1" applyBorder="1" applyAlignment="1">
      <alignment vertical="center"/>
    </xf>
    <xf numFmtId="0" fontId="1" fillId="0" borderId="0" xfId="4" applyAlignment="1">
      <alignment vertical="center"/>
    </xf>
    <xf numFmtId="0" fontId="2" fillId="0" borderId="0" xfId="4" applyFont="1" applyFill="1" applyAlignment="1">
      <alignment vertical="center"/>
    </xf>
    <xf numFmtId="0" fontId="7" fillId="0" borderId="17" xfId="4" applyFont="1" applyBorder="1" applyAlignment="1">
      <alignment horizontal="center" textRotation="90" wrapText="1"/>
    </xf>
    <xf numFmtId="0" fontId="7" fillId="0" borderId="18" xfId="4" applyFont="1" applyBorder="1" applyAlignment="1">
      <alignment horizontal="center" textRotation="90" wrapText="1"/>
    </xf>
    <xf numFmtId="0" fontId="17" fillId="0" borderId="30" xfId="4" applyFont="1" applyFill="1" applyBorder="1" applyAlignment="1">
      <alignment horizontal="center" textRotation="90" wrapText="1"/>
    </xf>
    <xf numFmtId="0" fontId="7" fillId="0" borderId="19" xfId="4" applyFont="1" applyBorder="1" applyAlignment="1">
      <alignment horizontal="center" textRotation="90" wrapText="1"/>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7" fillId="0" borderId="15" xfId="0" applyFont="1" applyBorder="1" applyAlignment="1">
      <alignment horizontal="center" vertical="center"/>
    </xf>
    <xf numFmtId="0" fontId="10"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9" fillId="0" borderId="5" xfId="1" applyFont="1" applyBorder="1" applyAlignment="1">
      <alignment horizontal="center"/>
    </xf>
    <xf numFmtId="0" fontId="7" fillId="0" borderId="6" xfId="0" applyFont="1" applyBorder="1" applyAlignment="1">
      <alignment horizontal="center" vertical="center"/>
    </xf>
    <xf numFmtId="0" fontId="7" fillId="0" borderId="17" xfId="4" applyFont="1" applyBorder="1" applyAlignment="1">
      <alignment horizontal="center" textRotation="90"/>
    </xf>
    <xf numFmtId="0" fontId="1" fillId="0" borderId="1" xfId="4" applyFill="1" applyBorder="1" applyAlignment="1">
      <alignment horizontal="right" vertical="top"/>
    </xf>
    <xf numFmtId="0" fontId="18" fillId="0" borderId="10" xfId="4" applyFont="1" applyFill="1" applyBorder="1" applyAlignment="1">
      <alignment horizontal="right" vertical="top" wrapText="1"/>
    </xf>
    <xf numFmtId="0" fontId="14" fillId="0" borderId="6" xfId="4" applyFont="1" applyBorder="1" applyAlignment="1">
      <alignment horizontal="center" textRotation="90" wrapText="1"/>
    </xf>
    <xf numFmtId="0" fontId="14" fillId="0" borderId="6" xfId="4" applyFont="1" applyBorder="1" applyAlignment="1">
      <alignment horizontal="center" textRotation="90"/>
    </xf>
    <xf numFmtId="0" fontId="14" fillId="4" borderId="6" xfId="4" applyFont="1" applyFill="1" applyBorder="1" applyAlignment="1">
      <alignment horizontal="center" textRotation="90" wrapText="1"/>
    </xf>
    <xf numFmtId="0" fontId="16" fillId="4" borderId="6" xfId="5" applyFont="1" applyFill="1" applyBorder="1" applyAlignment="1">
      <alignment horizontal="center" textRotation="90" wrapText="1"/>
    </xf>
    <xf numFmtId="0" fontId="14" fillId="5" borderId="6" xfId="4" applyFont="1" applyFill="1" applyBorder="1" applyAlignment="1">
      <alignment horizontal="center" textRotation="90" wrapText="1"/>
    </xf>
    <xf numFmtId="0" fontId="15" fillId="4" borderId="6" xfId="4" applyFont="1" applyFill="1" applyBorder="1" applyAlignment="1">
      <alignment horizontal="center" textRotation="90" wrapText="1"/>
    </xf>
    <xf numFmtId="0" fontId="15" fillId="5" borderId="6" xfId="4" applyFont="1" applyFill="1" applyBorder="1" applyAlignment="1">
      <alignment horizontal="center" textRotation="90" wrapText="1"/>
    </xf>
    <xf numFmtId="0" fontId="18" fillId="0" borderId="15" xfId="4" applyFont="1" applyFill="1" applyBorder="1"/>
    <xf numFmtId="0" fontId="18" fillId="0" borderId="16" xfId="4" applyFont="1" applyFill="1" applyBorder="1"/>
    <xf numFmtId="0" fontId="18" fillId="0" borderId="17" xfId="4" applyFont="1" applyFill="1" applyBorder="1"/>
    <xf numFmtId="0" fontId="18" fillId="0" borderId="18" xfId="4" applyFont="1" applyFill="1" applyBorder="1"/>
    <xf numFmtId="0" fontId="18" fillId="0" borderId="19" xfId="4" applyFont="1" applyFill="1" applyBorder="1"/>
    <xf numFmtId="0" fontId="3" fillId="0" borderId="0" xfId="0" applyFont="1" applyBorder="1" applyAlignment="1">
      <alignment horizontal="center"/>
    </xf>
    <xf numFmtId="0" fontId="0" fillId="0" borderId="0" xfId="0" applyFill="1"/>
    <xf numFmtId="0" fontId="3" fillId="0" borderId="0" xfId="0" applyFont="1" applyFill="1"/>
    <xf numFmtId="0" fontId="7" fillId="0" borderId="0" xfId="0" applyFont="1" applyBorder="1" applyAlignment="1">
      <alignment horizontal="center" vertical="center" wrapText="1"/>
    </xf>
    <xf numFmtId="14" fontId="6" fillId="0" borderId="0" xfId="2" applyNumberFormat="1" applyFont="1" applyBorder="1" applyAlignment="1">
      <alignment horizontal="center" vertical="center"/>
    </xf>
    <xf numFmtId="0" fontId="6" fillId="0" borderId="0" xfId="2" applyFont="1" applyBorder="1" applyAlignment="1">
      <alignment horizontal="center" vertical="center"/>
    </xf>
    <xf numFmtId="0" fontId="0" fillId="0" borderId="0" xfId="0" applyBorder="1"/>
    <xf numFmtId="0" fontId="16" fillId="0" borderId="15" xfId="5" applyFont="1" applyFill="1" applyBorder="1" applyAlignment="1">
      <alignment vertical="top"/>
    </xf>
    <xf numFmtId="0" fontId="16" fillId="0" borderId="16" xfId="5" applyFont="1" applyFill="1" applyBorder="1"/>
    <xf numFmtId="0" fontId="0" fillId="0" borderId="0" xfId="0" applyFont="1"/>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6" fillId="0" borderId="1" xfId="0" applyFont="1" applyFill="1" applyBorder="1"/>
    <xf numFmtId="0" fontId="7" fillId="0" borderId="0" xfId="0" applyFont="1" applyFill="1" applyBorder="1" applyAlignment="1">
      <alignment horizontal="left" vertical="center"/>
    </xf>
    <xf numFmtId="0" fontId="7" fillId="0" borderId="39" xfId="0" applyFont="1" applyBorder="1" applyAlignment="1">
      <alignment horizontal="center" vertical="center"/>
    </xf>
    <xf numFmtId="0" fontId="7" fillId="0" borderId="38" xfId="0" applyFont="1" applyBorder="1" applyAlignment="1">
      <alignment horizontal="center" vertical="center"/>
    </xf>
    <xf numFmtId="0" fontId="7" fillId="6" borderId="18"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0" fillId="0" borderId="1" xfId="0" applyBorder="1"/>
    <xf numFmtId="0" fontId="10" fillId="0" borderId="0" xfId="0" applyFont="1"/>
    <xf numFmtId="0" fontId="10" fillId="0" borderId="0" xfId="0" applyFont="1" applyAlignment="1">
      <alignment wrapText="1"/>
    </xf>
    <xf numFmtId="0" fontId="7" fillId="6" borderId="41"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20" fillId="0" borderId="2" xfId="1" applyFont="1" applyBorder="1" applyAlignment="1">
      <alignment horizontal="center" vertical="center" wrapText="1"/>
    </xf>
    <xf numFmtId="0" fontId="20" fillId="0" borderId="2" xfId="1" applyFont="1" applyBorder="1" applyAlignment="1">
      <alignment horizontal="center" wrapText="1"/>
    </xf>
    <xf numFmtId="0" fontId="7" fillId="6" borderId="32" xfId="0" applyFont="1" applyFill="1" applyBorder="1" applyAlignment="1">
      <alignment horizontal="center" vertical="center" wrapText="1"/>
    </xf>
    <xf numFmtId="0" fontId="6" fillId="0" borderId="30" xfId="0" applyFont="1" applyBorder="1"/>
    <xf numFmtId="0" fontId="0" fillId="0" borderId="1" xfId="0" applyFill="1" applyBorder="1"/>
    <xf numFmtId="0" fontId="21" fillId="0" borderId="19" xfId="0" applyFont="1" applyBorder="1" applyAlignment="1">
      <alignment horizontal="center" vertical="center" wrapText="1"/>
    </xf>
    <xf numFmtId="0" fontId="7" fillId="0" borderId="4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9" fillId="8" borderId="2" xfId="1" applyFont="1" applyFill="1" applyBorder="1" applyAlignment="1">
      <alignment horizontal="center"/>
    </xf>
    <xf numFmtId="0" fontId="19" fillId="8" borderId="20" xfId="1" applyFont="1" applyFill="1" applyBorder="1" applyAlignment="1">
      <alignment horizontal="center"/>
    </xf>
    <xf numFmtId="0" fontId="7" fillId="0" borderId="5" xfId="0" applyFont="1" applyBorder="1" applyAlignment="1">
      <alignment horizontal="center" wrapText="1"/>
    </xf>
    <xf numFmtId="0" fontId="8" fillId="0" borderId="1" xfId="1" applyBorder="1" applyAlignment="1">
      <alignment horizontal="left" vertical="center"/>
    </xf>
    <xf numFmtId="0" fontId="8" fillId="0" borderId="15" xfId="1" applyBorder="1" applyAlignment="1">
      <alignment horizontal="left" vertical="center"/>
    </xf>
    <xf numFmtId="14" fontId="8" fillId="0" borderId="1" xfId="1" applyNumberFormat="1" applyBorder="1" applyAlignment="1">
      <alignment horizontal="left" vertical="center"/>
    </xf>
    <xf numFmtId="0" fontId="8" fillId="0" borderId="18" xfId="1" applyBorder="1" applyAlignment="1">
      <alignment horizontal="left" vertical="center"/>
    </xf>
    <xf numFmtId="0" fontId="20" fillId="0" borderId="32" xfId="1" applyFont="1" applyBorder="1" applyAlignment="1">
      <alignment horizontal="center" wrapText="1"/>
    </xf>
    <xf numFmtId="0" fontId="20" fillId="0" borderId="33" xfId="1" applyFont="1" applyBorder="1" applyAlignment="1">
      <alignment horizontal="center" wrapText="1"/>
    </xf>
    <xf numFmtId="0" fontId="20" fillId="0" borderId="34" xfId="1" applyFont="1" applyBorder="1" applyAlignment="1">
      <alignment horizontal="center" wrapText="1"/>
    </xf>
    <xf numFmtId="0" fontId="20" fillId="0" borderId="24" xfId="1" applyFont="1" applyBorder="1" applyAlignment="1">
      <alignment horizontal="center" wrapText="1"/>
    </xf>
    <xf numFmtId="0" fontId="20" fillId="0" borderId="26" xfId="1" applyFont="1" applyBorder="1" applyAlignment="1">
      <alignment horizontal="center" wrapText="1"/>
    </xf>
    <xf numFmtId="0" fontId="12" fillId="2" borderId="36" xfId="1" applyFont="1" applyFill="1" applyBorder="1" applyAlignment="1">
      <alignment wrapText="1"/>
    </xf>
    <xf numFmtId="0" fontId="12" fillId="2" borderId="14" xfId="1" applyFont="1" applyFill="1" applyBorder="1" applyAlignment="1">
      <alignment wrapText="1"/>
    </xf>
    <xf numFmtId="0" fontId="19" fillId="7" borderId="2" xfId="1" applyFont="1" applyFill="1" applyBorder="1" applyAlignment="1">
      <alignment horizontal="center"/>
    </xf>
    <xf numFmtId="0" fontId="19" fillId="7" borderId="3" xfId="1" applyFont="1" applyFill="1" applyBorder="1" applyAlignment="1">
      <alignment horizontal="center"/>
    </xf>
    <xf numFmtId="0" fontId="19" fillId="7" borderId="4" xfId="1" applyFont="1" applyFill="1" applyBorder="1" applyAlignment="1">
      <alignment horizontal="center"/>
    </xf>
    <xf numFmtId="0" fontId="19" fillId="8" borderId="11" xfId="1" applyFont="1" applyFill="1" applyBorder="1" applyAlignment="1">
      <alignment horizontal="center"/>
    </xf>
    <xf numFmtId="0" fontId="19" fillId="8" borderId="13" xfId="1" applyFont="1" applyFill="1" applyBorder="1" applyAlignment="1">
      <alignment horizontal="center"/>
    </xf>
    <xf numFmtId="0" fontId="19" fillId="8" borderId="2" xfId="1" applyFont="1" applyFill="1" applyBorder="1" applyAlignment="1">
      <alignment horizontal="center"/>
    </xf>
    <xf numFmtId="0" fontId="19" fillId="8" borderId="3" xfId="1" applyFont="1" applyFill="1" applyBorder="1" applyAlignment="1">
      <alignment horizontal="center"/>
    </xf>
    <xf numFmtId="0" fontId="19" fillId="8" borderId="4" xfId="1"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0" fillId="0" borderId="40" xfId="0" applyFont="1" applyBorder="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7" fillId="0" borderId="23" xfId="3" applyFont="1" applyBorder="1" applyAlignment="1">
      <alignment horizontal="center"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25" xfId="0" applyFont="1" applyBorder="1" applyAlignment="1">
      <alignment horizontal="center" wrapText="1"/>
    </xf>
    <xf numFmtId="0" fontId="7" fillId="0" borderId="26" xfId="0" applyFont="1" applyBorder="1" applyAlignment="1">
      <alignment horizontal="center" wrapText="1"/>
    </xf>
    <xf numFmtId="0" fontId="3" fillId="0" borderId="32" xfId="0" applyFont="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7" fillId="0" borderId="2" xfId="0" applyFont="1" applyBorder="1" applyAlignment="1">
      <alignment horizontal="center" wrapText="1"/>
    </xf>
    <xf numFmtId="0" fontId="7" fillId="0" borderId="4"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10" fillId="0" borderId="40" xfId="0" applyFont="1" applyBorder="1" applyAlignment="1">
      <alignment horizontal="center" wrapText="1"/>
    </xf>
    <xf numFmtId="0" fontId="6" fillId="0" borderId="24" xfId="0" applyFont="1" applyBorder="1"/>
    <xf numFmtId="0" fontId="6" fillId="0" borderId="26" xfId="0" applyFont="1" applyBorder="1"/>
    <xf numFmtId="0" fontId="7" fillId="0" borderId="36" xfId="4" applyFont="1" applyBorder="1" applyAlignment="1">
      <alignment horizontal="left" vertical="top"/>
    </xf>
    <xf numFmtId="0" fontId="7" fillId="0" borderId="0" xfId="4" applyFont="1" applyAlignment="1">
      <alignment horizontal="left" vertical="top"/>
    </xf>
    <xf numFmtId="0" fontId="3" fillId="0" borderId="11" xfId="4" applyFont="1" applyBorder="1" applyAlignment="1">
      <alignment horizontal="center" vertical="center"/>
    </xf>
    <xf numFmtId="0" fontId="3" fillId="0" borderId="12" xfId="4" applyFont="1" applyBorder="1" applyAlignment="1">
      <alignment horizontal="center" vertical="center"/>
    </xf>
    <xf numFmtId="0" fontId="3" fillId="0" borderId="23" xfId="4" applyFont="1" applyBorder="1" applyAlignment="1">
      <alignment horizontal="center" vertical="center"/>
    </xf>
    <xf numFmtId="0" fontId="3" fillId="0" borderId="13" xfId="4" applyFont="1" applyBorder="1" applyAlignment="1">
      <alignment horizontal="center" vertic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center"/>
    </xf>
  </cellXfs>
  <cellStyles count="6">
    <cellStyle name="Hyperlink" xfId="1" builtinId="8"/>
    <cellStyle name="Hyperlink 2" xfId="5" xr:uid="{89DDCD51-2995-4933-B2CE-E327C0A69C8A}"/>
    <cellStyle name="Normal" xfId="0" builtinId="0"/>
    <cellStyle name="Normal 13" xfId="4" xr:uid="{CCC77CB9-F02B-4C08-A4DD-86E54361820B}"/>
    <cellStyle name="Normal 2" xfId="3" xr:uid="{5E37D028-B4A9-4D52-B4B9-86AD07F01A14}"/>
    <cellStyle name="Normal 5" xfId="2" xr:uid="{1DD2CA4F-F866-457D-8290-E09EAE92B001}"/>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Rebecca Johansen" id="{E7B8741E-4FD9-46DA-8F74-A6C67A39D09C}" userId="S::Rebecca.Johansen@rpaltd.co.uk::34900c9b-f6c2-4025-a332-9f329d99b2f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2" dT="2019-10-11T09:38:43.18" personId="{E7B8741E-4FD9-46DA-8F74-A6C67A39D09C}" id="{7230FFAD-F685-4A53-8331-93456215165E}">
    <text>link to MRLs (Part 2, Annex I)</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8" Type="http://schemas.openxmlformats.org/officeDocument/2006/relationships/hyperlink" Target="http://eur-lex.europa.eu/legal-content/EN/TXT/?qid=1493211294873&amp;uri=CELEX:32002L0032" TargetMode="External"/><Relationship Id="rId13" Type="http://schemas.openxmlformats.org/officeDocument/2006/relationships/hyperlink" Target="http://eur-lex.europa.eu/legal-content/EN/TXT/?uri=CELEX%3A32014L0040" TargetMode="External"/><Relationship Id="rId18" Type="http://schemas.openxmlformats.org/officeDocument/2006/relationships/hyperlink" Target="https://eur-lex.europa.eu/LexUriServ/LexUriServ.do?uri=OJ:L:2004:136:0001:0033:en:PDF" TargetMode="External"/><Relationship Id="rId26" Type="http://schemas.openxmlformats.org/officeDocument/2006/relationships/hyperlink" Target="https://ec.europa.eu/growth/tools-databases/cosing/index.cfm?fuseaction=search.details_v2&amp;id=28823" TargetMode="External"/><Relationship Id="rId3" Type="http://schemas.openxmlformats.org/officeDocument/2006/relationships/hyperlink" Target="http://eur-lex.europa.eu/legal-content/EN/TXT/?uri=CELEX:02009R1223-20160812&amp;from=EN" TargetMode="External"/><Relationship Id="rId21" Type="http://schemas.openxmlformats.org/officeDocument/2006/relationships/hyperlink" Target="https://eur-lex.europa.eu/legal-content/EN/TXT/PDF/?uri=CELEX:32006R2023&amp;from=EN" TargetMode="External"/><Relationship Id="rId7" Type="http://schemas.openxmlformats.org/officeDocument/2006/relationships/hyperlink" Target="http://eur-lex.europa.eu/legal-content/EN/TXT/?qid=1493211236473&amp;uri=CELEX:31993R0315" TargetMode="External"/><Relationship Id="rId12" Type="http://schemas.openxmlformats.org/officeDocument/2006/relationships/hyperlink" Target="http://eur-lex.europa.eu/legal-content/en/TXT/?uri=CELEX:32011L0065" TargetMode="External"/><Relationship Id="rId17" Type="http://schemas.openxmlformats.org/officeDocument/2006/relationships/hyperlink" Target="https://ec.europa.eu/health/sites/health/files/files/eudralex/vol-1/dir_2001_83_cons2009/2001_83_cons2009_en.pdf" TargetMode="External"/><Relationship Id="rId25" Type="http://schemas.openxmlformats.org/officeDocument/2006/relationships/hyperlink" Target="https://ec.europa.eu/growth/tools-databases/cosing/index.cfm?fuseaction=search.details_v2&amp;id=28809" TargetMode="External"/><Relationship Id="rId2" Type="http://schemas.openxmlformats.org/officeDocument/2006/relationships/hyperlink" Target="http://eur-lex.europa.eu/legal-content/en/TXT/?uri=CELEX%3A32009R1107" TargetMode="External"/><Relationship Id="rId16" Type="http://schemas.openxmlformats.org/officeDocument/2006/relationships/hyperlink" Target="https://eur-lex.europa.eu/legal-content/EN/TXT/PDF/?uri=CELEX:32017R0745&amp;from=EN" TargetMode="External"/><Relationship Id="rId20" Type="http://schemas.openxmlformats.org/officeDocument/2006/relationships/hyperlink" Target="https://eur-lex.europa.eu/LexUriServ/LexUriServ.do?uri=OJ:L:2008:086:0009:0018:EN:PDF" TargetMode="External"/><Relationship Id="rId29" Type="http://schemas.openxmlformats.org/officeDocument/2006/relationships/printerSettings" Target="../printerSettings/printerSettings5.bin"/><Relationship Id="rId1" Type="http://schemas.openxmlformats.org/officeDocument/2006/relationships/hyperlink" Target="http://eur-lex.europa.eu/legal-content/EN/TXT/PDF/?uri=CELEX:02012R0528-20140425&amp;from=EN" TargetMode="External"/><Relationship Id="rId6" Type="http://schemas.openxmlformats.org/officeDocument/2006/relationships/hyperlink" Target="http://eur-lex.europa.eu/legal-content/EN/TXT/?uri=celex%3A32008R1333" TargetMode="External"/><Relationship Id="rId11" Type="http://schemas.openxmlformats.org/officeDocument/2006/relationships/hyperlink" Target="http://eur-lex.europa.eu/legal-content/EN/TXT/?qid=1493212019119&amp;uri=CELEX:32014L0068" TargetMode="External"/><Relationship Id="rId24" Type="http://schemas.openxmlformats.org/officeDocument/2006/relationships/hyperlink" Target="https://eur-lex.europa.eu/legal-content/EN/TXT/PDF/?uri=OJ:L:2019:170:FULL&amp;from=EN" TargetMode="External"/><Relationship Id="rId32" Type="http://schemas.microsoft.com/office/2017/10/relationships/threadedComment" Target="../threadedComments/threadedComment1.xml"/><Relationship Id="rId5" Type="http://schemas.openxmlformats.org/officeDocument/2006/relationships/hyperlink" Target="http://eur-lex.europa.eu/legal-content/EN/ALL/?uri=CELEX:02011R0010-20150226" TargetMode="External"/><Relationship Id="rId15" Type="http://schemas.openxmlformats.org/officeDocument/2006/relationships/hyperlink" Target="https://eur-lex.europa.eu/legal-content/EN/TXT/PDF/?uri=CELEX:32017R0746&amp;from=EN" TargetMode="External"/><Relationship Id="rId23" Type="http://schemas.openxmlformats.org/officeDocument/2006/relationships/hyperlink" Target="https://eur-lex.europa.eu/legal-content/EN/TXT/PDF/?uri=CELEX:32006R1881&amp;from=en" TargetMode="External"/><Relationship Id="rId28" Type="http://schemas.openxmlformats.org/officeDocument/2006/relationships/hyperlink" Target="https://ec.europa.eu/food/plant/pesticides/eu-pesticides-database/public/?event=download.MRL" TargetMode="External"/><Relationship Id="rId10" Type="http://schemas.openxmlformats.org/officeDocument/2006/relationships/hyperlink" Target="http://eur-lex.europa.eu/legal-content/EN/TXT/?qid=1493211943932&amp;uri=CELEX:31993L0015" TargetMode="External"/><Relationship Id="rId19" Type="http://schemas.openxmlformats.org/officeDocument/2006/relationships/hyperlink" Target="http://eur-lex.europa.eu/legal-content/EN/TXT/?qid=1493211364642&amp;uri=CELEX:32005R0396" TargetMode="External"/><Relationship Id="rId31" Type="http://schemas.openxmlformats.org/officeDocument/2006/relationships/comments" Target="../comments1.xml"/><Relationship Id="rId4" Type="http://schemas.openxmlformats.org/officeDocument/2006/relationships/hyperlink" Target="http://eur-lex.europa.eu/legal-content/en/TXT/?uri=CELEX:32009L0048" TargetMode="External"/><Relationship Id="rId9" Type="http://schemas.openxmlformats.org/officeDocument/2006/relationships/hyperlink" Target="http://eur-lex.europa.eu/legal-content/EN/TXT/?qid=1493211833485&amp;uri=CELEX:31975L0324" TargetMode="External"/><Relationship Id="rId14" Type="http://schemas.openxmlformats.org/officeDocument/2006/relationships/hyperlink" Target="http://eur-lex.europa.eu/legal-content/EN/TXT/?qid=1493211436172&amp;uri=CELEX:32010R0066" TargetMode="External"/><Relationship Id="rId22" Type="http://schemas.openxmlformats.org/officeDocument/2006/relationships/hyperlink" Target="https://eur-lex.europa.eu/legal-content/EN/TXT/PDF/?uri=CELEX:02004R1935-20090807&amp;from=EN" TargetMode="External"/><Relationship Id="rId27" Type="http://schemas.openxmlformats.org/officeDocument/2006/relationships/hyperlink" Target="https://ec.europa.eu/growth/tools-databases/cosing/index.cfm?fuseaction=search.details_v2&amp;id=31514" TargetMode="External"/><Relationship Id="rId30"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8" Type="http://schemas.openxmlformats.org/officeDocument/2006/relationships/hyperlink" Target="http://eur-lex.europa.eu/legal-content/EN/TXT/?uri=uriserv:OJ.L_.2012.201.01.0060.01.ENG&amp;toc=OJ:L:2012:201:TOC" TargetMode="External"/><Relationship Id="rId3" Type="http://schemas.openxmlformats.org/officeDocument/2006/relationships/hyperlink" Target="http://eur-lex.europa.eu/legal-content/EN/TXT/?uri=celex:32006L0118" TargetMode="External"/><Relationship Id="rId7" Type="http://schemas.openxmlformats.org/officeDocument/2006/relationships/hyperlink" Target="http://eur-lex.europa.eu/legal-content/EN/TXT/?uri=CELEX:32008L0050" TargetMode="External"/><Relationship Id="rId2" Type="http://schemas.openxmlformats.org/officeDocument/2006/relationships/hyperlink" Target="http://eur-lex.europa.eu/legal-content/EN/TXT/?uri=celex%3A32008L0105" TargetMode="External"/><Relationship Id="rId1" Type="http://schemas.openxmlformats.org/officeDocument/2006/relationships/hyperlink" Target="http://eur-lex.europa.eu/legal-content/EN/TXT/?uri=CELEX:32000L0060" TargetMode="External"/><Relationship Id="rId6" Type="http://schemas.openxmlformats.org/officeDocument/2006/relationships/hyperlink" Target="http://eur-lex.europa.eu/legal-content/EN/TXT/?uri=CELEX:32010L0075" TargetMode="External"/><Relationship Id="rId5" Type="http://schemas.openxmlformats.org/officeDocument/2006/relationships/hyperlink" Target="http://eur-lex.europa.eu/legal-content/EN/TXT/?uri=celex%3A31991L0271" TargetMode="External"/><Relationship Id="rId10" Type="http://schemas.openxmlformats.org/officeDocument/2006/relationships/printerSettings" Target="../printerSettings/printerSettings7.bin"/><Relationship Id="rId4" Type="http://schemas.openxmlformats.org/officeDocument/2006/relationships/hyperlink" Target="http://eur-lex.europa.eu/legal-content/EN/TXT/?qid=1493211503613&amp;uri=CELEX:31998L0083" TargetMode="External"/><Relationship Id="rId9" Type="http://schemas.openxmlformats.org/officeDocument/2006/relationships/hyperlink" Target="https://eur-lex.europa.eu/legal-content/EN/TXT/PDF/?uri=CELEX:32016L2284&amp;from=E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echa.europa.eu/information-on-chemicals/cl-inventory-database/-/discli/details/89291" TargetMode="External"/><Relationship Id="rId13" Type="http://schemas.openxmlformats.org/officeDocument/2006/relationships/hyperlink" Target="https://echa.europa.eu/substance-information/-/substanceinfo/100.004.573" TargetMode="External"/><Relationship Id="rId18" Type="http://schemas.openxmlformats.org/officeDocument/2006/relationships/hyperlink" Target="https://echa.europa.eu/brief-profile/-/briefprofile/100.013.188" TargetMode="External"/><Relationship Id="rId3" Type="http://schemas.openxmlformats.org/officeDocument/2006/relationships/hyperlink" Target="https://echa.europa.eu/information-on-chemicals/cl-inventory-database/-/discli/details/124497" TargetMode="External"/><Relationship Id="rId21" Type="http://schemas.openxmlformats.org/officeDocument/2006/relationships/hyperlink" Target="https://echa.europa.eu/brief-profile/-/briefprofile/100.003.943" TargetMode="External"/><Relationship Id="rId7" Type="http://schemas.openxmlformats.org/officeDocument/2006/relationships/hyperlink" Target="https://echa.europa.eu/information-on-chemicals/cl-inventory-database/-/discli/details/11729" TargetMode="External"/><Relationship Id="rId12" Type="http://schemas.openxmlformats.org/officeDocument/2006/relationships/hyperlink" Target="https://echa.europa.eu/substance-information/-/substanceinfo/100.048.386" TargetMode="External"/><Relationship Id="rId17" Type="http://schemas.openxmlformats.org/officeDocument/2006/relationships/hyperlink" Target="https://echa.europa.eu/brief-profile/-/briefprofile/100.004.691" TargetMode="External"/><Relationship Id="rId2" Type="http://schemas.openxmlformats.org/officeDocument/2006/relationships/hyperlink" Target="https://echa.europa.eu/information-on-chemicals/cl-inventory-database/-/discli/details/23217" TargetMode="External"/><Relationship Id="rId16" Type="http://schemas.openxmlformats.org/officeDocument/2006/relationships/hyperlink" Target="https://echa.europa.eu/substance-information/-/substanceinfo/100.004.575" TargetMode="External"/><Relationship Id="rId20" Type="http://schemas.openxmlformats.org/officeDocument/2006/relationships/hyperlink" Target="https://echa.europa.eu/brief-profile/-/briefprofile/100.004.574" TargetMode="External"/><Relationship Id="rId1" Type="http://schemas.openxmlformats.org/officeDocument/2006/relationships/hyperlink" Target="https://echa.europa.eu/information-on-chemicals/cl-inventory-database/-/discli/details/22877" TargetMode="External"/><Relationship Id="rId6" Type="http://schemas.openxmlformats.org/officeDocument/2006/relationships/hyperlink" Target="https://echa.europa.eu/information-on-chemicals/cl-inventory-database/-/discli/details/76614" TargetMode="External"/><Relationship Id="rId11" Type="http://schemas.openxmlformats.org/officeDocument/2006/relationships/hyperlink" Target="https://echa.europa.eu/substance-information/-/substanceinfo/100.035.567" TargetMode="External"/><Relationship Id="rId5" Type="http://schemas.openxmlformats.org/officeDocument/2006/relationships/hyperlink" Target="https://echa.europa.eu/information-on-chemicals/cl-inventory-database/-/discli/details/77487" TargetMode="External"/><Relationship Id="rId15" Type="http://schemas.openxmlformats.org/officeDocument/2006/relationships/hyperlink" Target="https://echa.europa.eu/substance-information/-/substanceinfo/100.003.943" TargetMode="External"/><Relationship Id="rId23" Type="http://schemas.openxmlformats.org/officeDocument/2006/relationships/printerSettings" Target="../printerSettings/printerSettings2.bin"/><Relationship Id="rId10" Type="http://schemas.openxmlformats.org/officeDocument/2006/relationships/hyperlink" Target="https://echa.europa.eu/substance-information/-/substanceinfo/100.013.188" TargetMode="External"/><Relationship Id="rId19" Type="http://schemas.openxmlformats.org/officeDocument/2006/relationships/hyperlink" Target="https://echa.europa.eu/brief-profile/-/briefprofile/100.048.386" TargetMode="External"/><Relationship Id="rId4" Type="http://schemas.openxmlformats.org/officeDocument/2006/relationships/hyperlink" Target="https://echa.europa.eu/information-on-chemicals/cl-inventory-database/-/discli/details/37169" TargetMode="External"/><Relationship Id="rId9" Type="http://schemas.openxmlformats.org/officeDocument/2006/relationships/hyperlink" Target="https://echa.europa.eu/substance-information/-/substanceinfo/100.004.691" TargetMode="External"/><Relationship Id="rId14" Type="http://schemas.openxmlformats.org/officeDocument/2006/relationships/hyperlink" Target="https://echa.europa.eu/substance-information/-/substanceinfo/100.004.574" TargetMode="External"/><Relationship Id="rId22" Type="http://schemas.openxmlformats.org/officeDocument/2006/relationships/hyperlink" Target="https://echa.europa.eu/brief-profile/-/briefprofile/100.004.57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pic.int/TheConvention/Overview/TextoftheConvention/tabid/1048/language/en-US/Default.aspx"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cha.europa.eu/documents/10162/1d0dcfe6-6d81-f04c-5daa-6fd2d04e23fd" TargetMode="External"/><Relationship Id="rId3" Type="http://schemas.openxmlformats.org/officeDocument/2006/relationships/hyperlink" Target="https://echa.europa.eu/documents/10162/84e7e600-0f73-6a4a-b246-19482576aa20" TargetMode="External"/><Relationship Id="rId7" Type="http://schemas.openxmlformats.org/officeDocument/2006/relationships/hyperlink" Target="https://echa.europa.eu/documents/10162/10474b57-a566-993b-21d8-620b5e176012" TargetMode="External"/><Relationship Id="rId2" Type="http://schemas.openxmlformats.org/officeDocument/2006/relationships/hyperlink" Target="https://echa.europa.eu/documents/10162/22f73d01-dfc1-15d5-a8fe-a29b460fa108" TargetMode="External"/><Relationship Id="rId1" Type="http://schemas.openxmlformats.org/officeDocument/2006/relationships/hyperlink" Target="https://echa.europa.eu/documents/10162/db2f223c-20a1-5318-d6b1-7a147d7f08c3" TargetMode="External"/><Relationship Id="rId6" Type="http://schemas.openxmlformats.org/officeDocument/2006/relationships/hyperlink" Target="https://echa.europa.eu/documents/10162/cedbd042-fa1d-8332-59ea-73425761d313" TargetMode="External"/><Relationship Id="rId5" Type="http://schemas.openxmlformats.org/officeDocument/2006/relationships/hyperlink" Target="https://echa.europa.eu/documents/10162/824709dd-dda0-fd1d-0ae1-2d28aba799cd" TargetMode="External"/><Relationship Id="rId4" Type="http://schemas.openxmlformats.org/officeDocument/2006/relationships/hyperlink" Target="https://echa.europa.eu/documents/10162/cd9266ea-a15f-4a46-9ae4-773178241506" TargetMode="External"/><Relationship Id="rId9" Type="http://schemas.openxmlformats.org/officeDocument/2006/relationships/hyperlink" Target="https://echa.europa.eu/documents/10162/91dea24c-484a-b958-7735-c2d6bf7a74e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cha.europa.eu/web/guest/rmoa/-/dislist/substance/external/100.004.574" TargetMode="External"/><Relationship Id="rId13" Type="http://schemas.openxmlformats.org/officeDocument/2006/relationships/hyperlink" Target="https://echa.europa.eu/web/guest/registry-of-svhc-intentions/-/dislist/substance/external/100.048.386" TargetMode="External"/><Relationship Id="rId18" Type="http://schemas.openxmlformats.org/officeDocument/2006/relationships/hyperlink" Target="https://echa.europa.eu/documents/10162/1c9aaec7-d95b-7aaf-4726-94889c0f532c" TargetMode="External"/><Relationship Id="rId3" Type="http://schemas.openxmlformats.org/officeDocument/2006/relationships/hyperlink" Target="https://echa.europa.eu/web/guest/information-on-chemicals/evaluation/community-rolling-action-plan/corap-table/-/dislist/substance/external/100.003.943" TargetMode="External"/><Relationship Id="rId7" Type="http://schemas.openxmlformats.org/officeDocument/2006/relationships/hyperlink" Target="https://echa.europa.eu/web/guest/rmoa/-/dislist/substance/external/100.004.575" TargetMode="External"/><Relationship Id="rId12" Type="http://schemas.openxmlformats.org/officeDocument/2006/relationships/hyperlink" Target="https://echa.europa.eu/web/guest/registry-of-clh-intentions-until-outcome/-/dislist/substance/external/100.003.943" TargetMode="External"/><Relationship Id="rId17" Type="http://schemas.openxmlformats.org/officeDocument/2006/relationships/hyperlink" Target="https://echa.europa.eu/documents/10162/91bde36a-b42e-4c15-bc1e-19fb1dfc9bfd" TargetMode="External"/><Relationship Id="rId2" Type="http://schemas.openxmlformats.org/officeDocument/2006/relationships/hyperlink" Target="https://echa.europa.eu/web/guest/information-on-chemicals/evaluation/community-rolling-action-plan/corap-table/-/dislist/substance/external/100.004.575" TargetMode="External"/><Relationship Id="rId16" Type="http://schemas.openxmlformats.org/officeDocument/2006/relationships/hyperlink" Target="https://echa.europa.eu/documents/10162/8f5c4dce-67ad-45a8-a4b1-05b3f6e263e0" TargetMode="External"/><Relationship Id="rId1" Type="http://schemas.openxmlformats.org/officeDocument/2006/relationships/hyperlink" Target="https://echa.europa.eu/web/guest/information-on-chemicals/dossier-evaluation-status/-/dislist/substance/external/100.003.943" TargetMode="External"/><Relationship Id="rId6" Type="http://schemas.openxmlformats.org/officeDocument/2006/relationships/hyperlink" Target="https://echa.europa.eu/web/guest/ed-assessment/-/dislist/substance/external/100.035.567" TargetMode="External"/><Relationship Id="rId11" Type="http://schemas.openxmlformats.org/officeDocument/2006/relationships/hyperlink" Target="https://echa.europa.eu/web/guest/rmoa/-/dislist/substance/external/100.035.567" TargetMode="External"/><Relationship Id="rId5" Type="http://schemas.openxmlformats.org/officeDocument/2006/relationships/hyperlink" Target="https://echa.europa.eu/web/guest/ed-assessment/-/dislist/substance/external/100.048.386" TargetMode="External"/><Relationship Id="rId15" Type="http://schemas.openxmlformats.org/officeDocument/2006/relationships/hyperlink" Target="https://echa.europa.eu/documents/10162/2463d88e-7333-46a1-8d26-7e9c01c663f3" TargetMode="External"/><Relationship Id="rId10" Type="http://schemas.openxmlformats.org/officeDocument/2006/relationships/hyperlink" Target="https://echa.europa.eu/web/guest/rmoa/-/dislist/substance/external/100.048.386" TargetMode="External"/><Relationship Id="rId4" Type="http://schemas.openxmlformats.org/officeDocument/2006/relationships/hyperlink" Target="https://echa.europa.eu/web/guest/ed-assessment/-/dislist/substance/external/100.004.575" TargetMode="External"/><Relationship Id="rId9" Type="http://schemas.openxmlformats.org/officeDocument/2006/relationships/hyperlink" Target="https://echa.europa.eu/web/guest/rmoa/-/dislist/substance/external/100.004.573" TargetMode="External"/><Relationship Id="rId14" Type="http://schemas.openxmlformats.org/officeDocument/2006/relationships/hyperlink" Target="https://echa.europa.eu/web/guest/registry-of-svhc-intentions/-/dislist/substance/external/100.035.567"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echa.europa.eu/documents/10162/a9deed05-80db-2772-1a17-78b3ba7e40f7"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echa.europa.eu/registration-dossier/-/registered-dossier/18159" TargetMode="External"/><Relationship Id="rId3" Type="http://schemas.openxmlformats.org/officeDocument/2006/relationships/hyperlink" Target="https://echa.europa.eu/registration-dossier/-/registered-dossier/12687" TargetMode="External"/><Relationship Id="rId7" Type="http://schemas.openxmlformats.org/officeDocument/2006/relationships/hyperlink" Target="https://echa.europa.eu/registration-dossier/-/registered-dossier/7366" TargetMode="External"/><Relationship Id="rId2" Type="http://schemas.openxmlformats.org/officeDocument/2006/relationships/hyperlink" Target="https://echa.europa.eu/registration-dossier/-/registered-dossier/13823" TargetMode="External"/><Relationship Id="rId1" Type="http://schemas.openxmlformats.org/officeDocument/2006/relationships/hyperlink" Target="https://echa.europa.eu/registration-dossier/-/registered-dossier/5515" TargetMode="External"/><Relationship Id="rId6" Type="http://schemas.openxmlformats.org/officeDocument/2006/relationships/hyperlink" Target="https://echa.europa.eu/registration-dossier/-/registered-dossier/21484" TargetMode="External"/><Relationship Id="rId5" Type="http://schemas.openxmlformats.org/officeDocument/2006/relationships/hyperlink" Target="https://echa.europa.eu/registration-dossier/-/registered-dossier/28385" TargetMode="External"/><Relationship Id="rId4" Type="http://schemas.openxmlformats.org/officeDocument/2006/relationships/hyperlink" Target="https://echa.europa.eu/registration-dossier/-/registered-dossier/254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B77D-7F8E-422E-A0EC-71A63F049844}">
  <dimension ref="A1:Q10"/>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1" max="2" width="8.7265625" customWidth="1"/>
    <col min="3" max="3" width="7.81640625" hidden="1" customWidth="1"/>
    <col min="4" max="4" width="8.7265625" hidden="1" customWidth="1"/>
    <col min="7" max="7" width="24.453125" customWidth="1"/>
    <col min="10" max="17" width="14.54296875" customWidth="1"/>
  </cols>
  <sheetData>
    <row r="1" spans="1:17" ht="28" customHeight="1" thickBot="1" x14ac:dyDescent="0.55000000000000004">
      <c r="C1" s="1"/>
      <c r="D1" s="2"/>
      <c r="E1" s="1" t="s">
        <v>460</v>
      </c>
      <c r="F1" s="2"/>
      <c r="G1" s="2"/>
      <c r="H1" s="168" t="s">
        <v>351</v>
      </c>
      <c r="I1" s="169"/>
      <c r="J1" s="163" t="str">
        <f>'Table 4'!AQ1</f>
        <v>Restriction Intentions (Table 4)</v>
      </c>
      <c r="K1" s="164"/>
      <c r="L1" s="164"/>
      <c r="M1" s="165"/>
      <c r="N1" s="146" t="str">
        <f>'Table 5'!AS1</f>
        <v>SVHC Intentions (Table 5)</v>
      </c>
      <c r="O1" s="147" t="str">
        <f>'Table 7'!AY1</f>
        <v>CLH (Table 7)</v>
      </c>
      <c r="P1" s="166" t="str">
        <f>'Table 9'!AB1</f>
        <v>OELs under CAD/CMD (Table 9)</v>
      </c>
      <c r="Q1" s="167"/>
    </row>
    <row r="2" spans="1:17" ht="52.5" thickBot="1" x14ac:dyDescent="0.3">
      <c r="B2" s="53" t="s">
        <v>34</v>
      </c>
      <c r="C2" s="3" t="str">
        <f>'Table 1'!B3</f>
        <v>Duplicate?</v>
      </c>
      <c r="D2" s="3" t="str">
        <f>'Table 1'!C3</f>
        <v>List</v>
      </c>
      <c r="E2" s="3" t="str">
        <f>'Table 1'!D3</f>
        <v>Substance Group</v>
      </c>
      <c r="F2" s="3" t="str">
        <f>'Table 1'!E3</f>
        <v>Category</v>
      </c>
      <c r="G2" s="3" t="str">
        <f>'Table 1'!F3</f>
        <v>Substance name</v>
      </c>
      <c r="H2" s="3" t="str">
        <f>'Table 1'!G3</f>
        <v>CASNo.</v>
      </c>
      <c r="I2" s="20" t="str">
        <f>'Table 1'!H3</f>
        <v>EC NUMBER</v>
      </c>
      <c r="J2" s="142" t="str">
        <f>'Table 4'!AQ2</f>
        <v>Start of Call for Evidence public consultation</v>
      </c>
      <c r="K2" s="143" t="str">
        <f>'Table 4'!AR2</f>
        <v>Start of second Call for Evidence public consultation</v>
      </c>
      <c r="L2" s="143" t="str">
        <f>'Table 4'!AS2</f>
        <v>Start of Annex XV report public consultation</v>
      </c>
      <c r="M2" s="144" t="str">
        <f>'Table 4'!AT2</f>
        <v>Start of SEAC draft opinion public consultation</v>
      </c>
      <c r="N2" s="145" t="str">
        <f>'Table 5'!AS2</f>
        <v>Start of public consultation</v>
      </c>
      <c r="O2" s="148" t="str">
        <f>'Table 7'!AY2</f>
        <v>Start of consultation</v>
      </c>
      <c r="P2" s="142" t="str">
        <f>'Table 9'!AB2</f>
        <v>Date start call for evidence</v>
      </c>
      <c r="Q2" s="144" t="str">
        <f>'Table 9'!AC2</f>
        <v>Public consultation on OEL scientific report start</v>
      </c>
    </row>
    <row r="3" spans="1:17" ht="13" x14ac:dyDescent="0.3">
      <c r="A3" s="56" t="s">
        <v>353</v>
      </c>
      <c r="B3" s="22">
        <f t="shared" ref="B3:B10" ca="1" si="0">IF(COUNTIF(J3:Q3,"")&lt;COUNTA(J3:Q3),1,0)</f>
        <v>0</v>
      </c>
      <c r="C3" s="5">
        <f>'Table 1'!B4</f>
        <v>0</v>
      </c>
      <c r="D3" s="5">
        <f>'Table 1'!C4</f>
        <v>2</v>
      </c>
      <c r="E3" s="5" t="str">
        <f>'Table 1'!D4</f>
        <v>UV filters benzophenones</v>
      </c>
      <c r="F3" s="7" t="str">
        <f>'Table 1'!E4</f>
        <v>B</v>
      </c>
      <c r="G3" s="7" t="str">
        <f>'Table 1'!F4</f>
        <v>BP-3 (benzophenone-3)</v>
      </c>
      <c r="H3" s="18" t="str">
        <f>'Table 1'!G4</f>
        <v>131-57-7</v>
      </c>
      <c r="I3" s="135" t="str">
        <f>'Table 1'!H4</f>
        <v>205-031-5</v>
      </c>
      <c r="J3" s="139" t="str">
        <f ca="1">'Table 4'!AQ3</f>
        <v/>
      </c>
      <c r="K3" s="139" t="str">
        <f ca="1">'Table 4'!AR3</f>
        <v/>
      </c>
      <c r="L3" s="139" t="str">
        <f ca="1">'Table 4'!AS3</f>
        <v/>
      </c>
      <c r="M3" s="139" t="str">
        <f ca="1">'Table 4'!AT3</f>
        <v/>
      </c>
      <c r="N3" s="139" t="str">
        <f ca="1">'Table 5'!AS3</f>
        <v/>
      </c>
      <c r="O3" s="139" t="str">
        <f ca="1">'Table 7'!AY3</f>
        <v/>
      </c>
      <c r="P3" s="139" t="str">
        <f ca="1">'Table 9'!AB3</f>
        <v/>
      </c>
      <c r="Q3" s="139" t="str">
        <f ca="1">'Table 9'!AC3</f>
        <v/>
      </c>
    </row>
    <row r="4" spans="1:17" ht="13" x14ac:dyDescent="0.3">
      <c r="A4" s="56" t="s">
        <v>353</v>
      </c>
      <c r="B4" s="22">
        <f t="shared" ca="1" si="0"/>
        <v>1</v>
      </c>
      <c r="C4" s="5">
        <f>'Table 1'!B5</f>
        <v>0</v>
      </c>
      <c r="D4" s="5">
        <f>'Table 1'!C5</f>
        <v>2</v>
      </c>
      <c r="E4" s="5" t="str">
        <f>'Table 1'!D5</f>
        <v>UV filters benzophenones</v>
      </c>
      <c r="F4" s="7" t="str">
        <f>'Table 1'!E5</f>
        <v>C</v>
      </c>
      <c r="G4" s="7" t="str">
        <f>'Table 1'!F5</f>
        <v>BP (benzopenone)</v>
      </c>
      <c r="H4" s="18" t="str">
        <f>'Table 1'!G5</f>
        <v>119-61-9</v>
      </c>
      <c r="I4" s="135" t="str">
        <f>'Table 1'!H5</f>
        <v>204-337-6</v>
      </c>
      <c r="J4" s="139" t="str">
        <f ca="1">'Table 4'!AQ4</f>
        <v/>
      </c>
      <c r="K4" s="139" t="str">
        <f ca="1">'Table 4'!AR4</f>
        <v/>
      </c>
      <c r="L4" s="139" t="str">
        <f ca="1">'Table 4'!AS4</f>
        <v/>
      </c>
      <c r="M4" s="139" t="str">
        <f ca="1">'Table 4'!AT4</f>
        <v/>
      </c>
      <c r="N4" s="139" t="str">
        <f ca="1">'Table 5'!AS4</f>
        <v/>
      </c>
      <c r="O4" s="139" t="str">
        <f ca="1">'Table 7'!AY4</f>
        <v>Passed</v>
      </c>
      <c r="P4" s="139" t="str">
        <f ca="1">'Table 9'!AB4</f>
        <v/>
      </c>
      <c r="Q4" s="139" t="str">
        <f ca="1">'Table 9'!AC4</f>
        <v/>
      </c>
    </row>
    <row r="5" spans="1:17" ht="13" x14ac:dyDescent="0.3">
      <c r="B5" s="22">
        <f t="shared" ca="1" si="0"/>
        <v>0</v>
      </c>
      <c r="C5" s="5">
        <f>'Table 1'!B6</f>
        <v>0</v>
      </c>
      <c r="D5" s="5">
        <f>'Table 1'!C6</f>
        <v>2</v>
      </c>
      <c r="E5" s="5" t="str">
        <f>'Table 1'!D6</f>
        <v>UV filters benzophenones</v>
      </c>
      <c r="F5" s="7" t="str">
        <f>'Table 1'!E6</f>
        <v>C</v>
      </c>
      <c r="G5" s="7" t="str">
        <f>'Table 1'!F6</f>
        <v>BP-1 (benzophenone-1 )</v>
      </c>
      <c r="H5" s="18" t="str">
        <f>'Table 1'!G6</f>
        <v>131-56-6</v>
      </c>
      <c r="I5" s="135" t="str">
        <f>'Table 1'!H6</f>
        <v>205-029-4</v>
      </c>
      <c r="J5" s="139" t="str">
        <f ca="1">'Table 4'!AQ5</f>
        <v/>
      </c>
      <c r="K5" s="139" t="str">
        <f ca="1">'Table 4'!AR5</f>
        <v/>
      </c>
      <c r="L5" s="139" t="str">
        <f ca="1">'Table 4'!AS5</f>
        <v/>
      </c>
      <c r="M5" s="139" t="str">
        <f ca="1">'Table 4'!AT5</f>
        <v/>
      </c>
      <c r="N5" s="139" t="str">
        <f ca="1">'Table 5'!AS5</f>
        <v/>
      </c>
      <c r="O5" s="139" t="str">
        <f ca="1">'Table 7'!AY5</f>
        <v/>
      </c>
      <c r="P5" s="139" t="str">
        <f ca="1">'Table 9'!AB5</f>
        <v/>
      </c>
      <c r="Q5" s="139" t="str">
        <f ca="1">'Table 9'!AC5</f>
        <v/>
      </c>
    </row>
    <row r="6" spans="1:17" ht="13" x14ac:dyDescent="0.3">
      <c r="B6" s="22">
        <f t="shared" ca="1" si="0"/>
        <v>0</v>
      </c>
      <c r="C6" s="5">
        <f>'Table 1'!B7</f>
        <v>0</v>
      </c>
      <c r="D6" s="5">
        <f>'Table 1'!C7</f>
        <v>2</v>
      </c>
      <c r="E6" s="5" t="str">
        <f>'Table 1'!D7</f>
        <v>UV filters benzophenones</v>
      </c>
      <c r="F6" s="7" t="str">
        <f>'Table 1'!E7</f>
        <v>C</v>
      </c>
      <c r="G6" s="7" t="str">
        <f>'Table 1'!F7</f>
        <v>BP- 2 (benzophenone-2)</v>
      </c>
      <c r="H6" s="18" t="str">
        <f>'Table 1'!G7</f>
        <v>131-55-5</v>
      </c>
      <c r="I6" s="135" t="str">
        <f>'Table 1'!H7</f>
        <v>205-028-9</v>
      </c>
      <c r="J6" s="139" t="str">
        <f ca="1">'Table 4'!AQ6</f>
        <v/>
      </c>
      <c r="K6" s="139" t="str">
        <f ca="1">'Table 4'!AR6</f>
        <v/>
      </c>
      <c r="L6" s="139" t="str">
        <f ca="1">'Table 4'!AS6</f>
        <v/>
      </c>
      <c r="M6" s="139" t="str">
        <f ca="1">'Table 4'!AT6</f>
        <v/>
      </c>
      <c r="N6" s="139" t="str">
        <f ca="1">'Table 5'!AS6</f>
        <v/>
      </c>
      <c r="O6" s="139" t="str">
        <f ca="1">'Table 7'!AY6</f>
        <v/>
      </c>
      <c r="P6" s="139" t="str">
        <f ca="1">'Table 9'!AB6</f>
        <v/>
      </c>
      <c r="Q6" s="139" t="str">
        <f ca="1">'Table 9'!AC6</f>
        <v/>
      </c>
    </row>
    <row r="7" spans="1:17" ht="13" x14ac:dyDescent="0.3">
      <c r="B7" s="22">
        <f t="shared" ca="1" si="0"/>
        <v>1</v>
      </c>
      <c r="C7" s="5">
        <f>'Table 1'!B8</f>
        <v>0</v>
      </c>
      <c r="D7" s="5">
        <f>'Table 1'!C8</f>
        <v>2</v>
      </c>
      <c r="E7" s="5" t="str">
        <f>'Table 1'!D8</f>
        <v>UV filters benzophenones</v>
      </c>
      <c r="F7" s="7" t="str">
        <f>'Table 1'!E8</f>
        <v>C</v>
      </c>
      <c r="G7" s="7" t="str">
        <f>'Table 1'!F8</f>
        <v>4-MBC (3-(4-methylbenzylidene-camphor))</v>
      </c>
      <c r="H7" s="18" t="str">
        <f>'Table 1'!G8</f>
        <v>36861-47-9</v>
      </c>
      <c r="I7" s="135" t="str">
        <f>'Table 1'!H8</f>
        <v>253-242-6</v>
      </c>
      <c r="J7" s="139" t="str">
        <f ca="1">'Table 4'!AQ7</f>
        <v/>
      </c>
      <c r="K7" s="139" t="str">
        <f ca="1">'Table 4'!AR7</f>
        <v/>
      </c>
      <c r="L7" s="139" t="str">
        <f ca="1">'Table 4'!AS7</f>
        <v/>
      </c>
      <c r="M7" s="139" t="str">
        <f ca="1">'Table 4'!AT7</f>
        <v/>
      </c>
      <c r="N7" s="139" t="str">
        <f ca="1">'Table 5'!AS7</f>
        <v>Passed</v>
      </c>
      <c r="O7" s="139" t="str">
        <f ca="1">'Table 7'!AY7</f>
        <v/>
      </c>
      <c r="P7" s="139" t="str">
        <f ca="1">'Table 9'!AB7</f>
        <v/>
      </c>
      <c r="Q7" s="139" t="str">
        <f ca="1">'Table 9'!AC7</f>
        <v/>
      </c>
    </row>
    <row r="8" spans="1:17" ht="13" x14ac:dyDescent="0.3">
      <c r="B8" s="22">
        <f t="shared" ca="1" si="0"/>
        <v>1</v>
      </c>
      <c r="C8" s="5">
        <f>'Table 1'!B9</f>
        <v>0</v>
      </c>
      <c r="D8" s="5">
        <f>'Table 1'!C9</f>
        <v>2</v>
      </c>
      <c r="E8" s="5" t="str">
        <f>'Table 1'!D9</f>
        <v>UV filters benzophenones</v>
      </c>
      <c r="F8" s="7" t="str">
        <f>'Table 1'!E9</f>
        <v>C</v>
      </c>
      <c r="G8" s="7" t="str">
        <f>'Table 1'!F9</f>
        <v>3-BC (3-benzylidene camphor)</v>
      </c>
      <c r="H8" s="18" t="str">
        <f>'Table 1'!G9</f>
        <v>15087-24-8</v>
      </c>
      <c r="I8" s="135" t="str">
        <f>'Table 1'!H9</f>
        <v>239-139-9</v>
      </c>
      <c r="J8" s="139" t="str">
        <f ca="1">'Table 4'!AQ8</f>
        <v/>
      </c>
      <c r="K8" s="139" t="str">
        <f ca="1">'Table 4'!AR8</f>
        <v/>
      </c>
      <c r="L8" s="139" t="str">
        <f ca="1">'Table 4'!AS8</f>
        <v/>
      </c>
      <c r="M8" s="139" t="str">
        <f ca="1">'Table 4'!AT8</f>
        <v/>
      </c>
      <c r="N8" s="139" t="str">
        <f ca="1">'Table 5'!AS8</f>
        <v>Passed</v>
      </c>
      <c r="O8" s="139" t="str">
        <f ca="1">'Table 7'!AY8</f>
        <v/>
      </c>
      <c r="P8" s="139" t="str">
        <f ca="1">'Table 9'!AB8</f>
        <v/>
      </c>
      <c r="Q8" s="139" t="str">
        <f ca="1">'Table 9'!AC8</f>
        <v/>
      </c>
    </row>
    <row r="9" spans="1:17" ht="13" x14ac:dyDescent="0.3">
      <c r="B9" s="22">
        <f t="shared" ca="1" si="0"/>
        <v>0</v>
      </c>
      <c r="C9" s="5">
        <f>'Table 1'!B10</f>
        <v>0</v>
      </c>
      <c r="D9" s="5">
        <f>'Table 1'!C10</f>
        <v>2</v>
      </c>
      <c r="E9" s="5" t="str">
        <f>'Table 1'!D10</f>
        <v>UV filters benzophenones</v>
      </c>
      <c r="F9" s="7" t="str">
        <f>'Table 1'!E10</f>
        <v>C</v>
      </c>
      <c r="G9" s="7" t="str">
        <f>'Table 1'!F10</f>
        <v>4-HBP (4-hydroxy-benzophenone)</v>
      </c>
      <c r="H9" s="18" t="str">
        <f>'Table 1'!G10</f>
        <v>1137-42-4</v>
      </c>
      <c r="I9" s="135" t="str">
        <f>'Table 1'!H10</f>
        <v>214-507-1</v>
      </c>
      <c r="J9" s="139" t="str">
        <f ca="1">'Table 4'!AQ9</f>
        <v/>
      </c>
      <c r="K9" s="139" t="str">
        <f ca="1">'Table 4'!AR9</f>
        <v/>
      </c>
      <c r="L9" s="139" t="str">
        <f ca="1">'Table 4'!AS9</f>
        <v/>
      </c>
      <c r="M9" s="139" t="str">
        <f ca="1">'Table 4'!AT9</f>
        <v/>
      </c>
      <c r="N9" s="139" t="str">
        <f ca="1">'Table 5'!AS9</f>
        <v/>
      </c>
      <c r="O9" s="139" t="str">
        <f ca="1">'Table 7'!AY9</f>
        <v/>
      </c>
      <c r="P9" s="139" t="str">
        <f ca="1">'Table 9'!AB9</f>
        <v/>
      </c>
      <c r="Q9" s="139" t="str">
        <f ca="1">'Table 9'!AC9</f>
        <v/>
      </c>
    </row>
    <row r="10" spans="1:17" ht="13.5" thickBot="1" x14ac:dyDescent="0.35">
      <c r="B10" s="22">
        <f t="shared" ca="1" si="0"/>
        <v>0</v>
      </c>
      <c r="C10" s="5">
        <f>'Table 1'!B11</f>
        <v>0</v>
      </c>
      <c r="D10" s="5">
        <f>'Table 1'!C11</f>
        <v>2</v>
      </c>
      <c r="E10" s="5" t="str">
        <f>'Table 1'!D11</f>
        <v>UV filters benzophenones</v>
      </c>
      <c r="F10" s="7" t="str">
        <f>'Table 1'!E11</f>
        <v>C</v>
      </c>
      <c r="G10" s="7" t="str">
        <f>'Table 1'!F11</f>
        <v>4-MBP (4-methyl-benzophenone)</v>
      </c>
      <c r="H10" s="18" t="str">
        <f>'Table 1'!G11</f>
        <v>134-84-9</v>
      </c>
      <c r="I10" s="136" t="str">
        <f>'Table 1'!H11</f>
        <v>205-159-1</v>
      </c>
      <c r="J10" s="139" t="str">
        <f ca="1">'Table 4'!AQ10</f>
        <v/>
      </c>
      <c r="K10" s="139" t="str">
        <f ca="1">'Table 4'!AR10</f>
        <v/>
      </c>
      <c r="L10" s="139" t="str">
        <f ca="1">'Table 4'!AS10</f>
        <v/>
      </c>
      <c r="M10" s="139" t="str">
        <f ca="1">'Table 4'!AT10</f>
        <v/>
      </c>
      <c r="N10" s="139" t="str">
        <f ca="1">'Table 5'!AS10</f>
        <v/>
      </c>
      <c r="O10" s="139" t="str">
        <f ca="1">'Table 7'!AY10</f>
        <v/>
      </c>
      <c r="P10" s="139" t="str">
        <f ca="1">'Table 9'!AB10</f>
        <v/>
      </c>
      <c r="Q10" s="139" t="str">
        <f ca="1">'Table 9'!AC10</f>
        <v/>
      </c>
    </row>
  </sheetData>
  <autoFilter ref="A2:I10" xr:uid="{3F83F157-92E6-408C-B218-74F6C2FED356}"/>
  <mergeCells count="3">
    <mergeCell ref="J1:M1"/>
    <mergeCell ref="P1:Q1"/>
    <mergeCell ref="H1:I1"/>
  </mergeCells>
  <conditionalFormatting sqref="J3:Q10">
    <cfRule type="cellIs" dxfId="4" priority="4" operator="equal">
      <formula>"Forthcoming"</formula>
    </cfRule>
  </conditionalFormatting>
  <hyperlinks>
    <hyperlink ref="H1" location="'Table 1'!A1" display="Back to map" xr:uid="{0C82033E-330E-40CE-ACE3-36F58E6E3149}"/>
    <hyperlink ref="N1" location="'Table 5'!A1" display="'Table 5'!A1" xr:uid="{C58E67C5-370F-493E-81B2-013C0ED7006C}"/>
    <hyperlink ref="O1" location="'Table 7'!A1" display="'Table 7'!A1" xr:uid="{8B602C8F-7AB5-42F3-9671-A8F5BFBEB06B}"/>
    <hyperlink ref="P1:Q1" location="'Table 9'!A1" display="'Table 9'!A1" xr:uid="{19F01E72-ED6F-4BEA-854F-38C1878B1D2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30AF-AC37-40AF-9358-0F38EBE86FA4}">
  <dimension ref="A1:AC10"/>
  <sheetViews>
    <sheetView showZeros="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11" max="11" width="11.1796875" customWidth="1"/>
    <col min="13" max="13" width="11.1796875" customWidth="1"/>
    <col min="14" max="15" width="10.1796875" customWidth="1"/>
    <col min="18" max="18" width="10.81640625" customWidth="1"/>
    <col min="19" max="19" width="10.453125" customWidth="1"/>
    <col min="20" max="20" width="10.26953125" customWidth="1"/>
    <col min="21" max="21" width="10.453125" customWidth="1"/>
    <col min="23" max="24" width="10.54296875" customWidth="1"/>
  </cols>
  <sheetData>
    <row r="1" spans="1:29" ht="28.5" thickBot="1" x14ac:dyDescent="0.55000000000000004">
      <c r="B1" s="54" t="s">
        <v>350</v>
      </c>
      <c r="C1" s="2"/>
      <c r="D1" s="2"/>
      <c r="E1" s="1" t="s">
        <v>40</v>
      </c>
      <c r="F1" s="2"/>
      <c r="G1" s="2"/>
      <c r="H1" s="2"/>
      <c r="I1" s="186" t="s">
        <v>28</v>
      </c>
      <c r="J1" s="187"/>
      <c r="K1" s="187"/>
      <c r="L1" s="187"/>
      <c r="M1" s="187"/>
      <c r="N1" s="187"/>
      <c r="O1" s="187"/>
      <c r="P1" s="187"/>
      <c r="Q1" s="187"/>
      <c r="R1" s="187"/>
      <c r="S1" s="187"/>
      <c r="T1" s="187"/>
      <c r="U1" s="187"/>
      <c r="V1" s="187"/>
      <c r="W1" s="187"/>
      <c r="X1" s="187"/>
      <c r="Y1" s="188"/>
      <c r="AB1" s="211" t="s">
        <v>456</v>
      </c>
      <c r="AC1" s="211"/>
    </row>
    <row r="2" spans="1:29" ht="78.5" thickBot="1" x14ac:dyDescent="0.3">
      <c r="B2" s="53" t="s">
        <v>34</v>
      </c>
      <c r="C2" s="9" t="str">
        <f>'Table 1'!B3</f>
        <v>Duplicate?</v>
      </c>
      <c r="D2" s="9" t="str">
        <f>'Table 1'!C3</f>
        <v>List</v>
      </c>
      <c r="E2" s="9" t="str">
        <f>'Table 1'!D3</f>
        <v>Substance Group</v>
      </c>
      <c r="F2" s="9" t="str">
        <f>'Table 1'!E3</f>
        <v>Category</v>
      </c>
      <c r="G2" s="9" t="str">
        <f>'Table 1'!F3</f>
        <v>Substance name</v>
      </c>
      <c r="H2" s="20" t="str">
        <f>'Table 1'!G3</f>
        <v>CASNo.</v>
      </c>
      <c r="I2" s="26" t="s">
        <v>327</v>
      </c>
      <c r="J2" s="27" t="s">
        <v>121</v>
      </c>
      <c r="K2" s="27" t="s">
        <v>328</v>
      </c>
      <c r="L2" s="27" t="s">
        <v>329</v>
      </c>
      <c r="M2" s="137" t="s">
        <v>330</v>
      </c>
      <c r="N2" s="27" t="s">
        <v>331</v>
      </c>
      <c r="O2" s="27" t="s">
        <v>332</v>
      </c>
      <c r="P2" s="27" t="s">
        <v>333</v>
      </c>
      <c r="Q2" s="27" t="s">
        <v>334</v>
      </c>
      <c r="R2" s="137" t="s">
        <v>335</v>
      </c>
      <c r="S2" s="27" t="s">
        <v>336</v>
      </c>
      <c r="T2" s="27" t="s">
        <v>266</v>
      </c>
      <c r="U2" s="27" t="s">
        <v>337</v>
      </c>
      <c r="V2" s="27" t="s">
        <v>338</v>
      </c>
      <c r="W2" s="27" t="s">
        <v>339</v>
      </c>
      <c r="X2" s="27" t="s">
        <v>340</v>
      </c>
      <c r="Y2" s="28" t="s">
        <v>117</v>
      </c>
      <c r="AB2" s="137" t="str">
        <f>M2</f>
        <v>Date start call for evidence</v>
      </c>
      <c r="AC2" s="137" t="str">
        <f>R2</f>
        <v>Public consultation on OEL scientific report start</v>
      </c>
    </row>
    <row r="3" spans="1:29" ht="13" x14ac:dyDescent="0.3">
      <c r="A3" s="56" t="s">
        <v>353</v>
      </c>
      <c r="B3" s="22">
        <f t="shared" ref="B3:B10" si="0">IF(COUNTIF(I3:Y3,"-")&lt;COUNTA(I3:Y3),1,0)</f>
        <v>0</v>
      </c>
      <c r="C3" s="5">
        <f>'Table 1'!B4</f>
        <v>0</v>
      </c>
      <c r="D3" s="5">
        <f>'Table 1'!C4</f>
        <v>2</v>
      </c>
      <c r="E3" s="5" t="str">
        <f>'Table 1'!D4</f>
        <v>UV filters benzophenones</v>
      </c>
      <c r="F3" s="7" t="str">
        <f>'Table 1'!E4</f>
        <v>B</v>
      </c>
      <c r="G3" s="7" t="str">
        <f>'Table 1'!F4</f>
        <v>BP-3 (benzophenone-3)</v>
      </c>
      <c r="H3" s="18" t="str">
        <f>'Table 1'!G4</f>
        <v>131-57-7</v>
      </c>
      <c r="I3" s="45" t="s">
        <v>55</v>
      </c>
      <c r="J3" s="46" t="s">
        <v>55</v>
      </c>
      <c r="K3" s="47" t="s">
        <v>55</v>
      </c>
      <c r="L3" s="46" t="s">
        <v>55</v>
      </c>
      <c r="M3" s="47" t="s">
        <v>55</v>
      </c>
      <c r="N3" s="47" t="s">
        <v>55</v>
      </c>
      <c r="O3" s="47" t="s">
        <v>55</v>
      </c>
      <c r="P3" s="46" t="s">
        <v>55</v>
      </c>
      <c r="Q3" s="46" t="s">
        <v>55</v>
      </c>
      <c r="R3" s="47" t="s">
        <v>55</v>
      </c>
      <c r="S3" s="47" t="s">
        <v>55</v>
      </c>
      <c r="T3" s="47" t="s">
        <v>55</v>
      </c>
      <c r="U3" s="47" t="s">
        <v>55</v>
      </c>
      <c r="V3" s="46" t="s">
        <v>55</v>
      </c>
      <c r="W3" s="47" t="s">
        <v>55</v>
      </c>
      <c r="X3" s="47" t="s">
        <v>55</v>
      </c>
      <c r="Y3" s="48" t="s">
        <v>55</v>
      </c>
      <c r="AB3" s="139" t="str">
        <f t="shared" ref="AB3:AB10" ca="1" si="1">IFERROR(IF(_xlfn.DAYS(M3,NOW())&gt;0,"Forthcoming","Passed"),"")</f>
        <v/>
      </c>
      <c r="AC3" s="139" t="str">
        <f t="shared" ref="AC3:AC10" ca="1" si="2">IFERROR(IF(_xlfn.DAYS(R3,NOW())&gt;0,"Forthcoming","Passed"),"")</f>
        <v/>
      </c>
    </row>
    <row r="4" spans="1:29" ht="13" x14ac:dyDescent="0.3">
      <c r="A4" s="56" t="s">
        <v>353</v>
      </c>
      <c r="B4" s="22">
        <f t="shared" si="0"/>
        <v>0</v>
      </c>
      <c r="C4" s="5">
        <f>'Table 1'!B5</f>
        <v>0</v>
      </c>
      <c r="D4" s="5">
        <f>'Table 1'!C5</f>
        <v>2</v>
      </c>
      <c r="E4" s="5" t="str">
        <f>'Table 1'!D5</f>
        <v>UV filters benzophenones</v>
      </c>
      <c r="F4" s="7" t="str">
        <f>'Table 1'!E5</f>
        <v>C</v>
      </c>
      <c r="G4" s="7" t="str">
        <f>'Table 1'!F5</f>
        <v>BP (benzopenone)</v>
      </c>
      <c r="H4" s="18" t="str">
        <f>'Table 1'!G5</f>
        <v>119-61-9</v>
      </c>
      <c r="I4" s="45" t="s">
        <v>55</v>
      </c>
      <c r="J4" s="46" t="s">
        <v>55</v>
      </c>
      <c r="K4" s="47" t="s">
        <v>55</v>
      </c>
      <c r="L4" s="46" t="s">
        <v>55</v>
      </c>
      <c r="M4" s="47" t="s">
        <v>55</v>
      </c>
      <c r="N4" s="47" t="s">
        <v>55</v>
      </c>
      <c r="O4" s="47" t="s">
        <v>55</v>
      </c>
      <c r="P4" s="46" t="s">
        <v>55</v>
      </c>
      <c r="Q4" s="46" t="s">
        <v>55</v>
      </c>
      <c r="R4" s="47" t="s">
        <v>55</v>
      </c>
      <c r="S4" s="47" t="s">
        <v>55</v>
      </c>
      <c r="T4" s="47" t="s">
        <v>55</v>
      </c>
      <c r="U4" s="47" t="s">
        <v>55</v>
      </c>
      <c r="V4" s="46" t="s">
        <v>55</v>
      </c>
      <c r="W4" s="47" t="s">
        <v>55</v>
      </c>
      <c r="X4" s="47" t="s">
        <v>55</v>
      </c>
      <c r="Y4" s="48" t="s">
        <v>55</v>
      </c>
      <c r="AB4" s="139" t="str">
        <f t="shared" ca="1" si="1"/>
        <v/>
      </c>
      <c r="AC4" s="139" t="str">
        <f t="shared" ca="1" si="2"/>
        <v/>
      </c>
    </row>
    <row r="5" spans="1:29" ht="13" x14ac:dyDescent="0.3">
      <c r="B5" s="22">
        <f t="shared" si="0"/>
        <v>0</v>
      </c>
      <c r="C5" s="5">
        <f>'Table 1'!B6</f>
        <v>0</v>
      </c>
      <c r="D5" s="5">
        <f>'Table 1'!C6</f>
        <v>2</v>
      </c>
      <c r="E5" s="5" t="str">
        <f>'Table 1'!D6</f>
        <v>UV filters benzophenones</v>
      </c>
      <c r="F5" s="7" t="str">
        <f>'Table 1'!E6</f>
        <v>C</v>
      </c>
      <c r="G5" s="7" t="str">
        <f>'Table 1'!F6</f>
        <v>BP-1 (benzophenone-1 )</v>
      </c>
      <c r="H5" s="18" t="str">
        <f>'Table 1'!G6</f>
        <v>131-56-6</v>
      </c>
      <c r="I5" s="45" t="s">
        <v>55</v>
      </c>
      <c r="J5" s="46" t="s">
        <v>55</v>
      </c>
      <c r="K5" s="47" t="s">
        <v>55</v>
      </c>
      <c r="L5" s="46" t="s">
        <v>55</v>
      </c>
      <c r="M5" s="47" t="s">
        <v>55</v>
      </c>
      <c r="N5" s="47" t="s">
        <v>55</v>
      </c>
      <c r="O5" s="47" t="s">
        <v>55</v>
      </c>
      <c r="P5" s="46" t="s">
        <v>55</v>
      </c>
      <c r="Q5" s="46" t="s">
        <v>55</v>
      </c>
      <c r="R5" s="47" t="s">
        <v>55</v>
      </c>
      <c r="S5" s="47" t="s">
        <v>55</v>
      </c>
      <c r="T5" s="47" t="s">
        <v>55</v>
      </c>
      <c r="U5" s="47" t="s">
        <v>55</v>
      </c>
      <c r="V5" s="46" t="s">
        <v>55</v>
      </c>
      <c r="W5" s="47" t="s">
        <v>55</v>
      </c>
      <c r="X5" s="47" t="s">
        <v>55</v>
      </c>
      <c r="Y5" s="48" t="s">
        <v>55</v>
      </c>
      <c r="AB5" s="139" t="str">
        <f t="shared" ca="1" si="1"/>
        <v/>
      </c>
      <c r="AC5" s="139" t="str">
        <f t="shared" ca="1" si="2"/>
        <v/>
      </c>
    </row>
    <row r="6" spans="1:29" ht="13" x14ac:dyDescent="0.3">
      <c r="B6" s="22">
        <f t="shared" si="0"/>
        <v>0</v>
      </c>
      <c r="C6" s="5">
        <f>'Table 1'!B7</f>
        <v>0</v>
      </c>
      <c r="D6" s="5">
        <f>'Table 1'!C7</f>
        <v>2</v>
      </c>
      <c r="E6" s="5" t="str">
        <f>'Table 1'!D7</f>
        <v>UV filters benzophenones</v>
      </c>
      <c r="F6" s="7" t="str">
        <f>'Table 1'!E7</f>
        <v>C</v>
      </c>
      <c r="G6" s="7" t="str">
        <f>'Table 1'!F7</f>
        <v>BP- 2 (benzophenone-2)</v>
      </c>
      <c r="H6" s="18" t="str">
        <f>'Table 1'!G7</f>
        <v>131-55-5</v>
      </c>
      <c r="I6" s="45" t="s">
        <v>55</v>
      </c>
      <c r="J6" s="46" t="s">
        <v>55</v>
      </c>
      <c r="K6" s="47" t="s">
        <v>55</v>
      </c>
      <c r="L6" s="46" t="s">
        <v>55</v>
      </c>
      <c r="M6" s="47" t="s">
        <v>55</v>
      </c>
      <c r="N6" s="47" t="s">
        <v>55</v>
      </c>
      <c r="O6" s="47" t="s">
        <v>55</v>
      </c>
      <c r="P6" s="46" t="s">
        <v>55</v>
      </c>
      <c r="Q6" s="46" t="s">
        <v>55</v>
      </c>
      <c r="R6" s="47" t="s">
        <v>55</v>
      </c>
      <c r="S6" s="47" t="s">
        <v>55</v>
      </c>
      <c r="T6" s="47" t="s">
        <v>55</v>
      </c>
      <c r="U6" s="47" t="s">
        <v>55</v>
      </c>
      <c r="V6" s="46" t="s">
        <v>55</v>
      </c>
      <c r="W6" s="47" t="s">
        <v>55</v>
      </c>
      <c r="X6" s="47" t="s">
        <v>55</v>
      </c>
      <c r="Y6" s="48" t="s">
        <v>55</v>
      </c>
      <c r="AB6" s="139" t="str">
        <f t="shared" ca="1" si="1"/>
        <v/>
      </c>
      <c r="AC6" s="139" t="str">
        <f t="shared" ca="1" si="2"/>
        <v/>
      </c>
    </row>
    <row r="7" spans="1:29" ht="13" x14ac:dyDescent="0.3">
      <c r="B7" s="22">
        <f t="shared" si="0"/>
        <v>0</v>
      </c>
      <c r="C7" s="5">
        <f>'Table 1'!B8</f>
        <v>0</v>
      </c>
      <c r="D7" s="5">
        <f>'Table 1'!C8</f>
        <v>2</v>
      </c>
      <c r="E7" s="5" t="str">
        <f>'Table 1'!D8</f>
        <v>UV filters benzophenones</v>
      </c>
      <c r="F7" s="7" t="str">
        <f>'Table 1'!E8</f>
        <v>C</v>
      </c>
      <c r="G7" s="7" t="str">
        <f>'Table 1'!F8</f>
        <v>4-MBC (3-(4-methylbenzylidene-camphor))</v>
      </c>
      <c r="H7" s="18" t="str">
        <f>'Table 1'!G8</f>
        <v>36861-47-9</v>
      </c>
      <c r="I7" s="45" t="s">
        <v>55</v>
      </c>
      <c r="J7" s="46" t="s">
        <v>55</v>
      </c>
      <c r="K7" s="47" t="s">
        <v>55</v>
      </c>
      <c r="L7" s="46" t="s">
        <v>55</v>
      </c>
      <c r="M7" s="47" t="s">
        <v>55</v>
      </c>
      <c r="N7" s="47" t="s">
        <v>55</v>
      </c>
      <c r="O7" s="47" t="s">
        <v>55</v>
      </c>
      <c r="P7" s="46" t="s">
        <v>55</v>
      </c>
      <c r="Q7" s="46" t="s">
        <v>55</v>
      </c>
      <c r="R7" s="47" t="s">
        <v>55</v>
      </c>
      <c r="S7" s="47" t="s">
        <v>55</v>
      </c>
      <c r="T7" s="47" t="s">
        <v>55</v>
      </c>
      <c r="U7" s="47" t="s">
        <v>55</v>
      </c>
      <c r="V7" s="46" t="s">
        <v>55</v>
      </c>
      <c r="W7" s="47" t="s">
        <v>55</v>
      </c>
      <c r="X7" s="47" t="s">
        <v>55</v>
      </c>
      <c r="Y7" s="48" t="s">
        <v>55</v>
      </c>
      <c r="AB7" s="139" t="str">
        <f t="shared" ca="1" si="1"/>
        <v/>
      </c>
      <c r="AC7" s="139" t="str">
        <f t="shared" ca="1" si="2"/>
        <v/>
      </c>
    </row>
    <row r="8" spans="1:29" ht="13" x14ac:dyDescent="0.3">
      <c r="B8" s="22">
        <f t="shared" si="0"/>
        <v>0</v>
      </c>
      <c r="C8" s="5">
        <f>'Table 1'!B9</f>
        <v>0</v>
      </c>
      <c r="D8" s="5">
        <f>'Table 1'!C9</f>
        <v>2</v>
      </c>
      <c r="E8" s="5" t="str">
        <f>'Table 1'!D9</f>
        <v>UV filters benzophenones</v>
      </c>
      <c r="F8" s="7" t="str">
        <f>'Table 1'!E9</f>
        <v>C</v>
      </c>
      <c r="G8" s="7" t="str">
        <f>'Table 1'!F9</f>
        <v>3-BC (3-benzylidene camphor)</v>
      </c>
      <c r="H8" s="18" t="str">
        <f>'Table 1'!G9</f>
        <v>15087-24-8</v>
      </c>
      <c r="I8" s="45" t="s">
        <v>55</v>
      </c>
      <c r="J8" s="46" t="s">
        <v>55</v>
      </c>
      <c r="K8" s="47" t="s">
        <v>55</v>
      </c>
      <c r="L8" s="46" t="s">
        <v>55</v>
      </c>
      <c r="M8" s="47" t="s">
        <v>55</v>
      </c>
      <c r="N8" s="47" t="s">
        <v>55</v>
      </c>
      <c r="O8" s="47" t="s">
        <v>55</v>
      </c>
      <c r="P8" s="46" t="s">
        <v>55</v>
      </c>
      <c r="Q8" s="46" t="s">
        <v>55</v>
      </c>
      <c r="R8" s="47" t="s">
        <v>55</v>
      </c>
      <c r="S8" s="47" t="s">
        <v>55</v>
      </c>
      <c r="T8" s="47" t="s">
        <v>55</v>
      </c>
      <c r="U8" s="47" t="s">
        <v>55</v>
      </c>
      <c r="V8" s="46" t="s">
        <v>55</v>
      </c>
      <c r="W8" s="47" t="s">
        <v>55</v>
      </c>
      <c r="X8" s="47" t="s">
        <v>55</v>
      </c>
      <c r="Y8" s="48" t="s">
        <v>55</v>
      </c>
      <c r="AB8" s="139" t="str">
        <f t="shared" ca="1" si="1"/>
        <v/>
      </c>
      <c r="AC8" s="139" t="str">
        <f t="shared" ca="1" si="2"/>
        <v/>
      </c>
    </row>
    <row r="9" spans="1:29" ht="13" x14ac:dyDescent="0.3">
      <c r="B9" s="22">
        <f t="shared" si="0"/>
        <v>0</v>
      </c>
      <c r="C9" s="5">
        <f>'Table 1'!B10</f>
        <v>0</v>
      </c>
      <c r="D9" s="5">
        <f>'Table 1'!C10</f>
        <v>2</v>
      </c>
      <c r="E9" s="5" t="str">
        <f>'Table 1'!D10</f>
        <v>UV filters benzophenones</v>
      </c>
      <c r="F9" s="7" t="str">
        <f>'Table 1'!E10</f>
        <v>C</v>
      </c>
      <c r="G9" s="7" t="str">
        <f>'Table 1'!F10</f>
        <v>4-HBP (4-hydroxy-benzophenone)</v>
      </c>
      <c r="H9" s="18" t="str">
        <f>'Table 1'!G10</f>
        <v>1137-42-4</v>
      </c>
      <c r="I9" s="45" t="s">
        <v>55</v>
      </c>
      <c r="J9" s="46" t="s">
        <v>55</v>
      </c>
      <c r="K9" s="47" t="s">
        <v>55</v>
      </c>
      <c r="L9" s="46" t="s">
        <v>55</v>
      </c>
      <c r="M9" s="47" t="s">
        <v>55</v>
      </c>
      <c r="N9" s="47" t="s">
        <v>55</v>
      </c>
      <c r="O9" s="47" t="s">
        <v>55</v>
      </c>
      <c r="P9" s="46" t="s">
        <v>55</v>
      </c>
      <c r="Q9" s="46" t="s">
        <v>55</v>
      </c>
      <c r="R9" s="47" t="s">
        <v>55</v>
      </c>
      <c r="S9" s="47" t="s">
        <v>55</v>
      </c>
      <c r="T9" s="47" t="s">
        <v>55</v>
      </c>
      <c r="U9" s="47" t="s">
        <v>55</v>
      </c>
      <c r="V9" s="46" t="s">
        <v>55</v>
      </c>
      <c r="W9" s="47" t="s">
        <v>55</v>
      </c>
      <c r="X9" s="47" t="s">
        <v>55</v>
      </c>
      <c r="Y9" s="48" t="s">
        <v>55</v>
      </c>
      <c r="AB9" s="139" t="str">
        <f t="shared" ca="1" si="1"/>
        <v/>
      </c>
      <c r="AC9" s="139" t="str">
        <f t="shared" ca="1" si="2"/>
        <v/>
      </c>
    </row>
    <row r="10" spans="1:29" ht="13.5" thickBot="1" x14ac:dyDescent="0.35">
      <c r="B10" s="22">
        <f t="shared" si="0"/>
        <v>0</v>
      </c>
      <c r="C10" s="5">
        <f>'Table 1'!B11</f>
        <v>0</v>
      </c>
      <c r="D10" s="5">
        <f>'Table 1'!C11</f>
        <v>2</v>
      </c>
      <c r="E10" s="5" t="str">
        <f>'Table 1'!D11</f>
        <v>UV filters benzophenones</v>
      </c>
      <c r="F10" s="7" t="str">
        <f>'Table 1'!E11</f>
        <v>C</v>
      </c>
      <c r="G10" s="7" t="str">
        <f>'Table 1'!F11</f>
        <v>4-MBP (4-methyl-benzophenone)</v>
      </c>
      <c r="H10" s="18" t="str">
        <f>'Table 1'!G11</f>
        <v>134-84-9</v>
      </c>
      <c r="I10" s="49" t="s">
        <v>55</v>
      </c>
      <c r="J10" s="50" t="s">
        <v>55</v>
      </c>
      <c r="K10" s="47" t="s">
        <v>55</v>
      </c>
      <c r="L10" s="50" t="s">
        <v>55</v>
      </c>
      <c r="M10" s="47" t="s">
        <v>55</v>
      </c>
      <c r="N10" s="47" t="s">
        <v>55</v>
      </c>
      <c r="O10" s="47" t="s">
        <v>55</v>
      </c>
      <c r="P10" s="50" t="s">
        <v>55</v>
      </c>
      <c r="Q10" s="50" t="s">
        <v>55</v>
      </c>
      <c r="R10" s="47" t="s">
        <v>55</v>
      </c>
      <c r="S10" s="47" t="s">
        <v>55</v>
      </c>
      <c r="T10" s="47" t="s">
        <v>55</v>
      </c>
      <c r="U10" s="47" t="s">
        <v>55</v>
      </c>
      <c r="V10" s="50" t="s">
        <v>55</v>
      </c>
      <c r="W10" s="47" t="s">
        <v>55</v>
      </c>
      <c r="X10" s="47" t="s">
        <v>55</v>
      </c>
      <c r="Y10" s="51" t="s">
        <v>55</v>
      </c>
      <c r="AB10" s="139" t="str">
        <f t="shared" ca="1" si="1"/>
        <v/>
      </c>
      <c r="AC10" s="139" t="str">
        <f t="shared" ca="1" si="2"/>
        <v/>
      </c>
    </row>
  </sheetData>
  <autoFilter ref="A2:H10" xr:uid="{6D6EA9E7-E586-4D43-9BB7-51119011CD78}"/>
  <mergeCells count="2">
    <mergeCell ref="I1:Y1"/>
    <mergeCell ref="AB1:AC1"/>
  </mergeCells>
  <conditionalFormatting sqref="AB3:AC10">
    <cfRule type="cellIs" dxfId="0" priority="1" operator="equal">
      <formula>"Forthcoming"</formula>
    </cfRule>
  </conditionalFormatting>
  <hyperlinks>
    <hyperlink ref="B1" location="'Table 2'!A1" display="Back to map" xr:uid="{72D3B88E-857C-4B8C-A426-7BB33BB24B6B}"/>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417C-E92C-4803-A6CE-8417CD32ED1B}">
  <dimension ref="A1:M11"/>
  <sheetViews>
    <sheetView showZeros="0" workbookViewId="0">
      <pane xSplit="8" ySplit="3" topLeftCell="I4" activePane="bottomRight" state="frozen"/>
      <selection activeCell="C1" sqref="C1"/>
      <selection pane="topRight" activeCell="C1" sqref="C1"/>
      <selection pane="bottomLeft" activeCell="C1" sqref="C1"/>
      <selection pane="bottomRight" activeCell="I4" sqref="I4"/>
    </sheetView>
  </sheetViews>
  <sheetFormatPr defaultRowHeight="12.5" x14ac:dyDescent="0.25"/>
  <cols>
    <col min="2" max="2" width="9.7265625" customWidth="1"/>
    <col min="3" max="4" width="8.7265625" hidden="1" customWidth="1"/>
    <col min="9" max="10" width="13.453125" customWidth="1"/>
    <col min="11" max="13" width="36.453125" customWidth="1"/>
  </cols>
  <sheetData>
    <row r="1" spans="1:13" ht="26.5" thickBot="1" x14ac:dyDescent="0.35">
      <c r="B1" s="54" t="s">
        <v>350</v>
      </c>
      <c r="C1" s="2"/>
      <c r="D1" s="2"/>
      <c r="E1" s="2"/>
      <c r="F1" s="2"/>
      <c r="G1" s="2"/>
      <c r="H1" s="2"/>
      <c r="I1" s="212" t="s">
        <v>41</v>
      </c>
      <c r="J1" s="213"/>
      <c r="K1" s="2"/>
      <c r="L1" s="2"/>
      <c r="M1" s="2"/>
    </row>
    <row r="2" spans="1:13" ht="21" x14ac:dyDescent="0.5">
      <c r="C2" s="2"/>
      <c r="D2" s="2"/>
      <c r="E2" s="1" t="s">
        <v>42</v>
      </c>
      <c r="F2" s="2"/>
      <c r="G2" s="2"/>
      <c r="H2" s="2"/>
      <c r="I2" s="214" t="s">
        <v>29</v>
      </c>
      <c r="J2" s="215"/>
      <c r="K2" s="52" t="s">
        <v>464</v>
      </c>
      <c r="L2" s="52" t="s">
        <v>30</v>
      </c>
      <c r="M2" s="52" t="s">
        <v>31</v>
      </c>
    </row>
    <row r="3" spans="1:13" ht="26.5" thickBot="1" x14ac:dyDescent="0.3">
      <c r="B3" s="53" t="s">
        <v>34</v>
      </c>
      <c r="C3" s="9" t="str">
        <f>'Table 1'!B3</f>
        <v>Duplicate?</v>
      </c>
      <c r="D3" s="9" t="str">
        <f>'Table 1'!C3</f>
        <v>List</v>
      </c>
      <c r="E3" s="9" t="str">
        <f>'Table 1'!D3</f>
        <v>Substance Group</v>
      </c>
      <c r="F3" s="9" t="str">
        <f>'Table 1'!E3</f>
        <v>Category</v>
      </c>
      <c r="G3" s="9" t="str">
        <f>'Table 1'!F3</f>
        <v>Substance name</v>
      </c>
      <c r="H3" s="20" t="str">
        <f>'Table 1'!G3</f>
        <v>CASNo.</v>
      </c>
      <c r="I3" s="26" t="s">
        <v>342</v>
      </c>
      <c r="J3" s="36" t="s">
        <v>343</v>
      </c>
      <c r="K3" s="42" t="s">
        <v>344</v>
      </c>
      <c r="L3" s="42" t="s">
        <v>345</v>
      </c>
      <c r="M3" s="42" t="s">
        <v>344</v>
      </c>
    </row>
    <row r="4" spans="1:13" ht="13" x14ac:dyDescent="0.3">
      <c r="A4" s="56" t="s">
        <v>353</v>
      </c>
      <c r="B4" s="22">
        <f t="shared" ref="B4:B11" si="0">IF(COUNTIF(I4:M4,"-")&lt;COUNTA(I4:M4),1,0)</f>
        <v>1</v>
      </c>
      <c r="C4" s="5">
        <f>'Table 1'!B4</f>
        <v>0</v>
      </c>
      <c r="D4" s="5">
        <f>'Table 1'!C4</f>
        <v>2</v>
      </c>
      <c r="E4" s="5" t="str">
        <f>'Table 1'!D4</f>
        <v>UV filters benzophenones</v>
      </c>
      <c r="F4" s="7" t="str">
        <f>'Table 1'!E4</f>
        <v>B</v>
      </c>
      <c r="G4" s="7" t="str">
        <f>'Table 1'!F4</f>
        <v>BP-3 (benzophenone-3)</v>
      </c>
      <c r="H4" s="18" t="str">
        <f>'Table 1'!G4</f>
        <v>131-57-7</v>
      </c>
      <c r="I4" s="16" t="s">
        <v>144</v>
      </c>
      <c r="J4" s="5" t="s">
        <v>347</v>
      </c>
      <c r="K4" s="29" t="s">
        <v>55</v>
      </c>
      <c r="L4" s="29" t="s">
        <v>55</v>
      </c>
      <c r="M4" s="30" t="s">
        <v>55</v>
      </c>
    </row>
    <row r="5" spans="1:13" ht="13" x14ac:dyDescent="0.3">
      <c r="A5" s="56" t="s">
        <v>353</v>
      </c>
      <c r="B5" s="22">
        <f t="shared" si="0"/>
        <v>1</v>
      </c>
      <c r="C5" s="5">
        <f>'Table 1'!B5</f>
        <v>0</v>
      </c>
      <c r="D5" s="5">
        <f>'Table 1'!C5</f>
        <v>2</v>
      </c>
      <c r="E5" s="5" t="str">
        <f>'Table 1'!D5</f>
        <v>UV filters benzophenones</v>
      </c>
      <c r="F5" s="7" t="str">
        <f>'Table 1'!E5</f>
        <v>C</v>
      </c>
      <c r="G5" s="7" t="str">
        <f>'Table 1'!F5</f>
        <v>BP (benzopenone)</v>
      </c>
      <c r="H5" s="18" t="str">
        <f>'Table 1'!G5</f>
        <v>119-61-9</v>
      </c>
      <c r="I5" s="16" t="s">
        <v>144</v>
      </c>
      <c r="J5" s="5" t="s">
        <v>348</v>
      </c>
      <c r="K5" s="29" t="s">
        <v>55</v>
      </c>
      <c r="L5" s="29" t="s">
        <v>55</v>
      </c>
      <c r="M5" s="30" t="s">
        <v>55</v>
      </c>
    </row>
    <row r="6" spans="1:13" ht="13" x14ac:dyDescent="0.3">
      <c r="B6" s="22">
        <f t="shared" si="0"/>
        <v>1</v>
      </c>
      <c r="C6" s="5">
        <f>'Table 1'!B6</f>
        <v>0</v>
      </c>
      <c r="D6" s="5">
        <f>'Table 1'!C6</f>
        <v>2</v>
      </c>
      <c r="E6" s="5" t="str">
        <f>'Table 1'!D6</f>
        <v>UV filters benzophenones</v>
      </c>
      <c r="F6" s="7" t="str">
        <f>'Table 1'!E6</f>
        <v>C</v>
      </c>
      <c r="G6" s="7" t="str">
        <f>'Table 1'!F6</f>
        <v>BP-1 (benzophenone-1 )</v>
      </c>
      <c r="H6" s="18" t="str">
        <f>'Table 1'!G6</f>
        <v>131-56-6</v>
      </c>
      <c r="I6" s="16" t="s">
        <v>144</v>
      </c>
      <c r="J6" s="5" t="s">
        <v>349</v>
      </c>
      <c r="K6" s="29" t="s">
        <v>55</v>
      </c>
      <c r="L6" s="29" t="s">
        <v>55</v>
      </c>
      <c r="M6" s="30" t="s">
        <v>55</v>
      </c>
    </row>
    <row r="7" spans="1:13" ht="13" x14ac:dyDescent="0.3">
      <c r="B7" s="22">
        <f t="shared" si="0"/>
        <v>0</v>
      </c>
      <c r="C7" s="5">
        <f>'Table 1'!B7</f>
        <v>0</v>
      </c>
      <c r="D7" s="5">
        <f>'Table 1'!C7</f>
        <v>2</v>
      </c>
      <c r="E7" s="5" t="str">
        <f>'Table 1'!D7</f>
        <v>UV filters benzophenones</v>
      </c>
      <c r="F7" s="7" t="str">
        <f>'Table 1'!E7</f>
        <v>C</v>
      </c>
      <c r="G7" s="7" t="str">
        <f>'Table 1'!F7</f>
        <v>BP- 2 (benzophenone-2)</v>
      </c>
      <c r="H7" s="18" t="str">
        <f>'Table 1'!G7</f>
        <v>131-55-5</v>
      </c>
      <c r="I7" s="16" t="s">
        <v>55</v>
      </c>
      <c r="J7" s="5" t="s">
        <v>55</v>
      </c>
      <c r="K7" s="29" t="s">
        <v>55</v>
      </c>
      <c r="L7" s="29" t="s">
        <v>55</v>
      </c>
      <c r="M7" s="30" t="s">
        <v>55</v>
      </c>
    </row>
    <row r="8" spans="1:13" ht="13" x14ac:dyDescent="0.3">
      <c r="B8" s="22">
        <f t="shared" si="0"/>
        <v>1</v>
      </c>
      <c r="C8" s="5">
        <f>'Table 1'!B8</f>
        <v>0</v>
      </c>
      <c r="D8" s="5">
        <f>'Table 1'!C8</f>
        <v>2</v>
      </c>
      <c r="E8" s="5" t="str">
        <f>'Table 1'!D8</f>
        <v>UV filters benzophenones</v>
      </c>
      <c r="F8" s="7" t="str">
        <f>'Table 1'!E8</f>
        <v>C</v>
      </c>
      <c r="G8" s="7" t="str">
        <f>'Table 1'!F8</f>
        <v>4-MBC (3-(4-methylbenzylidene-camphor))</v>
      </c>
      <c r="H8" s="18" t="str">
        <f>'Table 1'!G8</f>
        <v>36861-47-9</v>
      </c>
      <c r="I8" s="16" t="s">
        <v>144</v>
      </c>
      <c r="J8" s="5" t="s">
        <v>346</v>
      </c>
      <c r="K8" s="29" t="s">
        <v>55</v>
      </c>
      <c r="L8" s="29" t="s">
        <v>55</v>
      </c>
      <c r="M8" s="30" t="s">
        <v>55</v>
      </c>
    </row>
    <row r="9" spans="1:13" ht="13" x14ac:dyDescent="0.3">
      <c r="B9" s="22">
        <f t="shared" si="0"/>
        <v>0</v>
      </c>
      <c r="C9" s="5">
        <f>'Table 1'!B9</f>
        <v>0</v>
      </c>
      <c r="D9" s="5">
        <f>'Table 1'!C9</f>
        <v>2</v>
      </c>
      <c r="E9" s="5" t="str">
        <f>'Table 1'!D9</f>
        <v>UV filters benzophenones</v>
      </c>
      <c r="F9" s="7" t="str">
        <f>'Table 1'!E9</f>
        <v>C</v>
      </c>
      <c r="G9" s="7" t="str">
        <f>'Table 1'!F9</f>
        <v>3-BC (3-benzylidene camphor)</v>
      </c>
      <c r="H9" s="18" t="str">
        <f>'Table 1'!G9</f>
        <v>15087-24-8</v>
      </c>
      <c r="I9" s="16" t="s">
        <v>55</v>
      </c>
      <c r="J9" s="5" t="s">
        <v>55</v>
      </c>
      <c r="K9" s="29" t="s">
        <v>55</v>
      </c>
      <c r="L9" s="29" t="s">
        <v>55</v>
      </c>
      <c r="M9" s="30" t="s">
        <v>55</v>
      </c>
    </row>
    <row r="10" spans="1:13" ht="13" x14ac:dyDescent="0.3">
      <c r="B10" s="22">
        <f t="shared" si="0"/>
        <v>0</v>
      </c>
      <c r="C10" s="5">
        <f>'Table 1'!B10</f>
        <v>0</v>
      </c>
      <c r="D10" s="5">
        <f>'Table 1'!C10</f>
        <v>2</v>
      </c>
      <c r="E10" s="5" t="str">
        <f>'Table 1'!D10</f>
        <v>UV filters benzophenones</v>
      </c>
      <c r="F10" s="7" t="str">
        <f>'Table 1'!E10</f>
        <v>C</v>
      </c>
      <c r="G10" s="7" t="str">
        <f>'Table 1'!F10</f>
        <v>4-HBP (4-hydroxy-benzophenone)</v>
      </c>
      <c r="H10" s="18" t="str">
        <f>'Table 1'!G10</f>
        <v>1137-42-4</v>
      </c>
      <c r="I10" s="16" t="s">
        <v>55</v>
      </c>
      <c r="J10" s="5" t="s">
        <v>55</v>
      </c>
      <c r="K10" s="29" t="s">
        <v>55</v>
      </c>
      <c r="L10" s="29" t="s">
        <v>55</v>
      </c>
      <c r="M10" s="30" t="s">
        <v>55</v>
      </c>
    </row>
    <row r="11" spans="1:13" ht="13.5" thickBot="1" x14ac:dyDescent="0.35">
      <c r="B11" s="22">
        <f t="shared" si="0"/>
        <v>1</v>
      </c>
      <c r="C11" s="5">
        <f>'Table 1'!B11</f>
        <v>0</v>
      </c>
      <c r="D11" s="5">
        <f>'Table 1'!C11</f>
        <v>2</v>
      </c>
      <c r="E11" s="5" t="str">
        <f>'Table 1'!D11</f>
        <v>UV filters benzophenones</v>
      </c>
      <c r="F11" s="7" t="str">
        <f>'Table 1'!E11</f>
        <v>C</v>
      </c>
      <c r="G11" s="7" t="str">
        <f>'Table 1'!F11</f>
        <v>4-MBP (4-methyl-benzophenone)</v>
      </c>
      <c r="H11" s="18" t="str">
        <f>'Table 1'!G11</f>
        <v>134-84-9</v>
      </c>
      <c r="I11" s="19" t="s">
        <v>144</v>
      </c>
      <c r="J11" s="25" t="s">
        <v>348</v>
      </c>
      <c r="K11" s="31" t="s">
        <v>55</v>
      </c>
      <c r="L11" s="31" t="s">
        <v>55</v>
      </c>
      <c r="M11" s="32" t="s">
        <v>55</v>
      </c>
    </row>
  </sheetData>
  <autoFilter ref="A3:H11" xr:uid="{5628EF2D-6093-44DD-8A0C-5640A7508EF1}"/>
  <mergeCells count="2">
    <mergeCell ref="I1:J1"/>
    <mergeCell ref="I2:J2"/>
  </mergeCells>
  <hyperlinks>
    <hyperlink ref="B1" location="'Table 2'!A1" display="Back to map" xr:uid="{E6B28015-2B6E-4154-95A6-521F36AFA23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88857-F332-43AB-A4D3-CBAFC5F6E46C}">
  <dimension ref="A1:AF10"/>
  <sheetViews>
    <sheetView zoomScaleNormal="100" workbookViewId="0">
      <pane xSplit="8" ySplit="2" topLeftCell="I3" activePane="bottomRight" state="frozen"/>
      <selection pane="topRight" activeCell="I1" sqref="I1"/>
      <selection pane="bottomLeft" activeCell="A3" sqref="A3"/>
      <selection pane="bottomRight" activeCell="P3" sqref="P3:Q5"/>
    </sheetView>
  </sheetViews>
  <sheetFormatPr defaultColWidth="55.7265625" defaultRowHeight="13" x14ac:dyDescent="0.3"/>
  <cols>
    <col min="1" max="1" width="5.54296875" style="58" customWidth="1"/>
    <col min="2" max="2" width="8.26953125" style="58" customWidth="1"/>
    <col min="3" max="3" width="4.7265625" style="58" hidden="1" customWidth="1"/>
    <col min="4" max="4" width="4.453125" style="58" hidden="1" customWidth="1"/>
    <col min="5" max="5" width="9.7265625" style="58" customWidth="1"/>
    <col min="6" max="6" width="6.81640625" style="58" customWidth="1"/>
    <col min="7" max="7" width="27.81640625" style="58" customWidth="1"/>
    <col min="8" max="8" width="16.81640625" style="58" customWidth="1"/>
    <col min="9" max="9" width="15.81640625" style="58" customWidth="1"/>
    <col min="10" max="10" width="16" style="58" customWidth="1"/>
    <col min="11" max="11" width="16.1796875" style="58" customWidth="1"/>
    <col min="12" max="12" width="16.453125" style="58" customWidth="1"/>
    <col min="13" max="13" width="16.54296875" style="58" customWidth="1"/>
    <col min="14" max="14" width="15.54296875" style="58" customWidth="1"/>
    <col min="15" max="15" width="15.453125" style="58" customWidth="1"/>
    <col min="16" max="16" width="15.26953125" style="58" customWidth="1"/>
    <col min="17" max="17" width="15.1796875" style="58" customWidth="1"/>
    <col min="18" max="19" width="14.26953125" style="58" customWidth="1"/>
    <col min="20" max="20" width="15.1796875" style="58" customWidth="1"/>
    <col min="21" max="21" width="13.1796875" style="58" customWidth="1"/>
    <col min="22" max="22" width="13.81640625" style="58" customWidth="1"/>
    <col min="23" max="23" width="13" style="58" customWidth="1"/>
    <col min="24" max="25" width="14.453125" style="58" customWidth="1"/>
    <col min="26" max="26" width="12.7265625" style="58" customWidth="1"/>
    <col min="27" max="27" width="15" style="58" customWidth="1"/>
    <col min="28" max="28" width="14.453125" style="58" customWidth="1"/>
    <col min="29" max="29" width="14.81640625" style="58" customWidth="1"/>
    <col min="30" max="30" width="14.26953125" style="58" customWidth="1"/>
    <col min="31" max="31" width="13.81640625" style="58" customWidth="1"/>
    <col min="32" max="32" width="16" style="58" customWidth="1"/>
    <col min="33" max="16384" width="55.7265625" style="58"/>
  </cols>
  <sheetData>
    <row r="1" spans="1:32" ht="31.5" customHeight="1" thickBot="1" x14ac:dyDescent="0.55000000000000004">
      <c r="B1" s="54" t="s">
        <v>350</v>
      </c>
      <c r="E1" s="1" t="s">
        <v>425</v>
      </c>
      <c r="I1" s="57" t="s">
        <v>354</v>
      </c>
      <c r="J1" s="57" t="s">
        <v>355</v>
      </c>
      <c r="K1" s="59" t="s">
        <v>356</v>
      </c>
      <c r="L1" s="57" t="s">
        <v>357</v>
      </c>
      <c r="M1" s="57" t="s">
        <v>358</v>
      </c>
      <c r="N1" s="59" t="s">
        <v>359</v>
      </c>
      <c r="O1" s="67" t="s">
        <v>360</v>
      </c>
      <c r="P1" s="57" t="s">
        <v>361</v>
      </c>
      <c r="Q1" s="67" t="s">
        <v>362</v>
      </c>
      <c r="R1" s="57" t="s">
        <v>363</v>
      </c>
      <c r="S1" s="59" t="s">
        <v>364</v>
      </c>
      <c r="T1" s="60" t="s">
        <v>365</v>
      </c>
      <c r="U1" s="60" t="s">
        <v>366</v>
      </c>
      <c r="V1" s="60" t="s">
        <v>367</v>
      </c>
      <c r="W1" s="68" t="s">
        <v>368</v>
      </c>
      <c r="X1" s="68" t="s">
        <v>369</v>
      </c>
      <c r="Y1" s="68" t="s">
        <v>370</v>
      </c>
      <c r="Z1" s="68" t="s">
        <v>371</v>
      </c>
      <c r="AA1" s="61" t="s">
        <v>372</v>
      </c>
      <c r="AB1" s="61" t="s">
        <v>373</v>
      </c>
      <c r="AC1" s="61" t="s">
        <v>374</v>
      </c>
      <c r="AD1" s="60" t="s">
        <v>375</v>
      </c>
      <c r="AE1" s="60" t="s">
        <v>376</v>
      </c>
      <c r="AF1" s="61" t="s">
        <v>377</v>
      </c>
    </row>
    <row r="2" spans="1:32" s="62" customFormat="1" ht="105" x14ac:dyDescent="0.3">
      <c r="B2" s="53" t="s">
        <v>34</v>
      </c>
      <c r="C2" s="3" t="s">
        <v>378</v>
      </c>
      <c r="D2" s="3" t="s">
        <v>44</v>
      </c>
      <c r="E2" s="3" t="s">
        <v>45</v>
      </c>
      <c r="F2" s="3" t="s">
        <v>46</v>
      </c>
      <c r="G2" s="3" t="s">
        <v>47</v>
      </c>
      <c r="H2" s="3" t="s">
        <v>379</v>
      </c>
      <c r="I2" s="108" t="s">
        <v>380</v>
      </c>
      <c r="J2" s="108" t="s">
        <v>381</v>
      </c>
      <c r="K2" s="108" t="s">
        <v>382</v>
      </c>
      <c r="L2" s="108" t="s">
        <v>383</v>
      </c>
      <c r="M2" s="108" t="s">
        <v>384</v>
      </c>
      <c r="N2" s="109" t="s">
        <v>385</v>
      </c>
      <c r="O2" s="108" t="s">
        <v>386</v>
      </c>
      <c r="P2" s="108" t="s">
        <v>387</v>
      </c>
      <c r="Q2" s="108" t="s">
        <v>388</v>
      </c>
      <c r="R2" s="108" t="s">
        <v>389</v>
      </c>
      <c r="S2" s="108" t="s">
        <v>390</v>
      </c>
      <c r="T2" s="110" t="s">
        <v>391</v>
      </c>
      <c r="U2" s="110" t="s">
        <v>392</v>
      </c>
      <c r="V2" s="111" t="s">
        <v>393</v>
      </c>
      <c r="W2" s="110" t="s">
        <v>394</v>
      </c>
      <c r="X2" s="110" t="s">
        <v>395</v>
      </c>
      <c r="Y2" s="110" t="s">
        <v>396</v>
      </c>
      <c r="Z2" s="110" t="s">
        <v>397</v>
      </c>
      <c r="AA2" s="112" t="s">
        <v>398</v>
      </c>
      <c r="AB2" s="112" t="s">
        <v>399</v>
      </c>
      <c r="AC2" s="112" t="s">
        <v>400</v>
      </c>
      <c r="AD2" s="113" t="s">
        <v>401</v>
      </c>
      <c r="AE2" s="113" t="s">
        <v>402</v>
      </c>
      <c r="AF2" s="114" t="s">
        <v>403</v>
      </c>
    </row>
    <row r="3" spans="1:32" s="66" customFormat="1" x14ac:dyDescent="0.3">
      <c r="A3" s="64" t="s">
        <v>353</v>
      </c>
      <c r="B3" s="65">
        <f t="shared" ref="B3:B10" si="0">IF(COUNT(I3:AF3,"")&lt;COUNTA(I3:AF3),1,0)</f>
        <v>1</v>
      </c>
      <c r="C3" s="69"/>
      <c r="D3" s="69">
        <v>2</v>
      </c>
      <c r="E3" s="69" t="s">
        <v>57</v>
      </c>
      <c r="F3" s="72" t="s">
        <v>53</v>
      </c>
      <c r="G3" s="72" t="s">
        <v>58</v>
      </c>
      <c r="H3" s="107" t="s">
        <v>59</v>
      </c>
      <c r="I3" s="115"/>
      <c r="J3" s="69"/>
      <c r="K3" s="69"/>
      <c r="L3" s="70" t="s">
        <v>406</v>
      </c>
      <c r="M3" s="69"/>
      <c r="N3" s="69"/>
      <c r="O3" s="69"/>
      <c r="P3" s="69" t="s">
        <v>405</v>
      </c>
      <c r="Q3" s="69" t="s">
        <v>405</v>
      </c>
      <c r="R3" s="69"/>
      <c r="S3" s="69"/>
      <c r="T3" s="69"/>
      <c r="U3" s="69"/>
      <c r="V3" s="69"/>
      <c r="W3" s="69"/>
      <c r="X3" s="69"/>
      <c r="Y3" s="69"/>
      <c r="Z3" s="69"/>
      <c r="AA3" s="69"/>
      <c r="AB3" s="69"/>
      <c r="AC3" s="69"/>
      <c r="AD3" s="69"/>
      <c r="AE3" s="69"/>
      <c r="AF3" s="116"/>
    </row>
    <row r="4" spans="1:32" s="66" customFormat="1" x14ac:dyDescent="0.3">
      <c r="A4" s="64" t="s">
        <v>353</v>
      </c>
      <c r="B4" s="65">
        <f t="shared" si="0"/>
        <v>1</v>
      </c>
      <c r="C4" s="69"/>
      <c r="D4" s="69">
        <v>2</v>
      </c>
      <c r="E4" s="69" t="s">
        <v>57</v>
      </c>
      <c r="F4" s="72" t="s">
        <v>56</v>
      </c>
      <c r="G4" s="72" t="s">
        <v>64</v>
      </c>
      <c r="H4" s="107" t="s">
        <v>65</v>
      </c>
      <c r="I4" s="115"/>
      <c r="J4" s="69"/>
      <c r="K4" s="69"/>
      <c r="L4" s="69" t="s">
        <v>54</v>
      </c>
      <c r="M4" s="69"/>
      <c r="N4" s="69"/>
      <c r="O4" s="69"/>
      <c r="P4" s="69" t="s">
        <v>405</v>
      </c>
      <c r="Q4" s="69" t="s">
        <v>405</v>
      </c>
      <c r="R4" s="69"/>
      <c r="S4" s="69"/>
      <c r="T4" s="69"/>
      <c r="U4" s="69"/>
      <c r="V4" s="69"/>
      <c r="W4" s="69"/>
      <c r="X4" s="69"/>
      <c r="Y4" s="69"/>
      <c r="Z4" s="69"/>
      <c r="AA4" s="69"/>
      <c r="AB4" s="69"/>
      <c r="AC4" s="69"/>
      <c r="AD4" s="69"/>
      <c r="AE4" s="69"/>
      <c r="AF4" s="116"/>
    </row>
    <row r="5" spans="1:32" s="66" customFormat="1" x14ac:dyDescent="0.3">
      <c r="A5" s="63"/>
      <c r="B5" s="65">
        <f t="shared" si="0"/>
        <v>1</v>
      </c>
      <c r="C5" s="69"/>
      <c r="D5" s="69">
        <v>2</v>
      </c>
      <c r="E5" s="69" t="s">
        <v>57</v>
      </c>
      <c r="F5" s="72" t="s">
        <v>56</v>
      </c>
      <c r="G5" s="72" t="s">
        <v>70</v>
      </c>
      <c r="H5" s="107" t="s">
        <v>71</v>
      </c>
      <c r="I5" s="115"/>
      <c r="J5" s="69"/>
      <c r="K5" s="69"/>
      <c r="L5" s="69" t="s">
        <v>54</v>
      </c>
      <c r="M5" s="69"/>
      <c r="N5" s="69"/>
      <c r="O5" s="69"/>
      <c r="P5" s="69" t="s">
        <v>405</v>
      </c>
      <c r="Q5" s="69" t="s">
        <v>405</v>
      </c>
      <c r="R5" s="69"/>
      <c r="S5" s="69"/>
      <c r="T5" s="69"/>
      <c r="U5" s="69"/>
      <c r="V5" s="69"/>
      <c r="W5" s="69"/>
      <c r="X5" s="69"/>
      <c r="Y5" s="69"/>
      <c r="Z5" s="69"/>
      <c r="AA5" s="69"/>
      <c r="AB5" s="69"/>
      <c r="AC5" s="69"/>
      <c r="AD5" s="69"/>
      <c r="AE5" s="69"/>
      <c r="AF5" s="116"/>
    </row>
    <row r="6" spans="1:32" s="66" customFormat="1" x14ac:dyDescent="0.3">
      <c r="A6" s="63"/>
      <c r="B6" s="65">
        <f t="shared" si="0"/>
        <v>1</v>
      </c>
      <c r="C6" s="69"/>
      <c r="D6" s="69">
        <v>2</v>
      </c>
      <c r="E6" s="69" t="s">
        <v>57</v>
      </c>
      <c r="F6" s="72" t="s">
        <v>56</v>
      </c>
      <c r="G6" s="72" t="s">
        <v>76</v>
      </c>
      <c r="H6" s="107" t="s">
        <v>77</v>
      </c>
      <c r="I6" s="115"/>
      <c r="J6" s="69"/>
      <c r="K6" s="69"/>
      <c r="L6" s="69" t="s">
        <v>54</v>
      </c>
      <c r="M6" s="69"/>
      <c r="N6" s="69"/>
      <c r="O6" s="69"/>
      <c r="P6" s="69"/>
      <c r="Q6" s="69"/>
      <c r="R6" s="69"/>
      <c r="S6" s="69"/>
      <c r="T6" s="69"/>
      <c r="U6" s="69"/>
      <c r="V6" s="69"/>
      <c r="W6" s="69"/>
      <c r="X6" s="69"/>
      <c r="Y6" s="69"/>
      <c r="Z6" s="69"/>
      <c r="AA6" s="69"/>
      <c r="AB6" s="69"/>
      <c r="AC6" s="69"/>
      <c r="AD6" s="69"/>
      <c r="AE6" s="69"/>
      <c r="AF6" s="116"/>
    </row>
    <row r="7" spans="1:32" s="66" customFormat="1" ht="26" x14ac:dyDescent="0.3">
      <c r="A7" s="63"/>
      <c r="B7" s="65">
        <f t="shared" si="0"/>
        <v>1</v>
      </c>
      <c r="C7" s="69"/>
      <c r="D7" s="69">
        <v>2</v>
      </c>
      <c r="E7" s="69" t="s">
        <v>57</v>
      </c>
      <c r="F7" s="72" t="s">
        <v>56</v>
      </c>
      <c r="G7" s="72" t="s">
        <v>81</v>
      </c>
      <c r="H7" s="107" t="s">
        <v>82</v>
      </c>
      <c r="I7" s="115"/>
      <c r="J7" s="69"/>
      <c r="K7" s="69"/>
      <c r="L7" s="70" t="s">
        <v>406</v>
      </c>
      <c r="M7" s="69"/>
      <c r="N7" s="69"/>
      <c r="O7" s="69"/>
      <c r="P7" s="69"/>
      <c r="Q7" s="69"/>
      <c r="R7" s="69"/>
      <c r="S7" s="69"/>
      <c r="T7" s="69"/>
      <c r="U7" s="69"/>
      <c r="V7" s="69"/>
      <c r="W7" s="69"/>
      <c r="X7" s="69"/>
      <c r="Y7" s="69"/>
      <c r="Z7" s="69"/>
      <c r="AA7" s="69"/>
      <c r="AB7" s="69"/>
      <c r="AC7" s="69"/>
      <c r="AD7" s="69"/>
      <c r="AE7" s="69"/>
      <c r="AF7" s="116"/>
    </row>
    <row r="8" spans="1:32" s="66" customFormat="1" x14ac:dyDescent="0.3">
      <c r="A8" s="63"/>
      <c r="B8" s="65">
        <f t="shared" si="0"/>
        <v>1</v>
      </c>
      <c r="C8" s="69"/>
      <c r="D8" s="69">
        <v>2</v>
      </c>
      <c r="E8" s="69" t="s">
        <v>57</v>
      </c>
      <c r="F8" s="72" t="s">
        <v>56</v>
      </c>
      <c r="G8" s="72" t="s">
        <v>87</v>
      </c>
      <c r="H8" s="107" t="s">
        <v>88</v>
      </c>
      <c r="I8" s="115"/>
      <c r="J8" s="69"/>
      <c r="K8" s="69"/>
      <c r="L8" s="70" t="s">
        <v>404</v>
      </c>
      <c r="M8" s="69"/>
      <c r="N8" s="69"/>
      <c r="O8" s="69"/>
      <c r="P8" s="69"/>
      <c r="Q8" s="69"/>
      <c r="R8" s="69"/>
      <c r="S8" s="69"/>
      <c r="T8" s="69"/>
      <c r="U8" s="69"/>
      <c r="V8" s="69"/>
      <c r="W8" s="69"/>
      <c r="X8" s="69"/>
      <c r="Y8" s="69"/>
      <c r="Z8" s="69"/>
      <c r="AA8" s="69"/>
      <c r="AB8" s="69"/>
      <c r="AC8" s="69"/>
      <c r="AD8" s="69"/>
      <c r="AE8" s="69"/>
      <c r="AF8" s="116"/>
    </row>
    <row r="9" spans="1:32" s="66" customFormat="1" x14ac:dyDescent="0.3">
      <c r="A9" s="63"/>
      <c r="B9" s="65">
        <f t="shared" si="0"/>
        <v>0</v>
      </c>
      <c r="C9" s="69"/>
      <c r="D9" s="69">
        <v>2</v>
      </c>
      <c r="E9" s="69" t="s">
        <v>57</v>
      </c>
      <c r="F9" s="72" t="s">
        <v>56</v>
      </c>
      <c r="G9" s="72" t="s">
        <v>92</v>
      </c>
      <c r="H9" s="107" t="s">
        <v>93</v>
      </c>
      <c r="I9" s="115"/>
      <c r="J9" s="69"/>
      <c r="K9" s="69"/>
      <c r="L9" s="69"/>
      <c r="M9" s="69"/>
      <c r="N9" s="69"/>
      <c r="O9" s="69"/>
      <c r="P9" s="69"/>
      <c r="Q9" s="69"/>
      <c r="R9" s="69"/>
      <c r="S9" s="69"/>
      <c r="T9" s="69"/>
      <c r="U9" s="69"/>
      <c r="V9" s="69"/>
      <c r="W9" s="69"/>
      <c r="X9" s="69"/>
      <c r="Y9" s="69"/>
      <c r="Z9" s="69"/>
      <c r="AA9" s="69"/>
      <c r="AB9" s="69"/>
      <c r="AC9" s="69"/>
      <c r="AD9" s="69"/>
      <c r="AE9" s="69"/>
      <c r="AF9" s="116"/>
    </row>
    <row r="10" spans="1:32" s="66" customFormat="1" ht="13.5" thickBot="1" x14ac:dyDescent="0.35">
      <c r="A10" s="63"/>
      <c r="B10" s="65">
        <f t="shared" si="0"/>
        <v>1</v>
      </c>
      <c r="C10" s="69"/>
      <c r="D10" s="69">
        <v>2</v>
      </c>
      <c r="E10" s="69" t="s">
        <v>57</v>
      </c>
      <c r="F10" s="72" t="s">
        <v>56</v>
      </c>
      <c r="G10" s="72" t="s">
        <v>98</v>
      </c>
      <c r="H10" s="107" t="s">
        <v>99</v>
      </c>
      <c r="I10" s="117"/>
      <c r="J10" s="118"/>
      <c r="K10" s="118"/>
      <c r="L10" s="118" t="s">
        <v>54</v>
      </c>
      <c r="M10" s="118"/>
      <c r="N10" s="118"/>
      <c r="O10" s="118"/>
      <c r="P10" s="118"/>
      <c r="Q10" s="118"/>
      <c r="R10" s="118"/>
      <c r="S10" s="118"/>
      <c r="T10" s="118"/>
      <c r="U10" s="118"/>
      <c r="V10" s="118"/>
      <c r="W10" s="118"/>
      <c r="X10" s="118"/>
      <c r="Y10" s="118"/>
      <c r="Z10" s="118"/>
      <c r="AA10" s="118"/>
      <c r="AB10" s="118"/>
      <c r="AC10" s="118"/>
      <c r="AD10" s="118"/>
      <c r="AE10" s="118"/>
      <c r="AF10" s="119"/>
    </row>
  </sheetData>
  <autoFilter ref="A2:H10" xr:uid="{89CE421E-64E3-4AFD-959D-5953B15B38A8}"/>
  <hyperlinks>
    <hyperlink ref="I1" r:id="rId1" xr:uid="{07AE0713-57C6-4458-A4D0-89A16ECFA04B}"/>
    <hyperlink ref="J1" r:id="rId2" xr:uid="{70E02594-6A74-4FC9-A4A4-CB67AE4C38C7}"/>
    <hyperlink ref="L1" r:id="rId3" xr:uid="{6DF3852F-8353-4706-8658-56FB99807240}"/>
    <hyperlink ref="M1" r:id="rId4" xr:uid="{C8926DE9-9C30-42B2-A99D-A5095D0D6EF7}"/>
    <hyperlink ref="P1" r:id="rId5" xr:uid="{33202A5C-13ED-430E-9A0A-C98B56EA36FD}"/>
    <hyperlink ref="T1" r:id="rId6" xr:uid="{F413E339-C17E-4F3F-9C95-33273856357F}"/>
    <hyperlink ref="R1" r:id="rId7" xr:uid="{BE0CEBD7-3AD8-44E1-959B-BF8E995E08D0}"/>
    <hyperlink ref="U1" r:id="rId8" xr:uid="{13A0432F-46F9-42D6-AA24-72DF41B08466}"/>
    <hyperlink ref="AA1" r:id="rId9" xr:uid="{4897F636-5E76-438D-B9B7-8982E8E83E60}"/>
    <hyperlink ref="AB1" r:id="rId10" xr:uid="{C4318137-2FF2-4CE0-A1FC-A5126F979843}"/>
    <hyperlink ref="AC1" r:id="rId11" xr:uid="{88EA094B-5118-4C29-BFC3-12B0E44C1C33}"/>
    <hyperlink ref="AD1" r:id="rId12" xr:uid="{C5B03E8D-AC45-4EA1-B815-15A9A1933D8F}"/>
    <hyperlink ref="AE1" r:id="rId13" xr:uid="{787F7F25-D4F6-49D6-B3A0-6A830BCFCCE2}"/>
    <hyperlink ref="AF1" r:id="rId14" xr:uid="{05A74B0C-A8BE-4DC8-9D47-C887EDF9291D}"/>
    <hyperlink ref="Z1" r:id="rId15" xr:uid="{2B7BBC1E-3F6C-4343-9D63-57B93C526712}"/>
    <hyperlink ref="Y1" r:id="rId16" xr:uid="{C557B38A-314A-4738-B76A-A31F21F36C5F}"/>
    <hyperlink ref="X1" r:id="rId17" xr:uid="{EC263D8B-9588-4293-802F-840E62CB2B67}"/>
    <hyperlink ref="W1" r:id="rId18" xr:uid="{3A78ACFF-C042-481C-A9B3-1F14AE3F5E53}"/>
    <hyperlink ref="V1" r:id="rId19" xr:uid="{C63C92D8-8A7C-47FB-951A-979C3D95DB17}"/>
    <hyperlink ref="Q1" r:id="rId20" xr:uid="{ECF461EA-8952-44C5-8AC2-1F0A269AF7A6}"/>
    <hyperlink ref="O1" r:id="rId21" xr:uid="{D8877215-759A-4B48-AA00-A4D498420DE2}"/>
    <hyperlink ref="N1" r:id="rId22" xr:uid="{C9929FC0-7FAF-4C96-B5F7-A7411B325E82}"/>
    <hyperlink ref="S1" r:id="rId23" xr:uid="{DC454E0F-DA74-4BC6-802E-FF7341E75963}"/>
    <hyperlink ref="K1" r:id="rId24" xr:uid="{2DB020C2-9ECC-4F53-ABC6-0BE5D7E43BEF}"/>
    <hyperlink ref="L3" r:id="rId25" xr:uid="{1D7DF65B-EA93-4A9C-99B6-6E6D5637B2F8}"/>
    <hyperlink ref="L7" r:id="rId26" xr:uid="{77BA1B60-58EC-433E-9795-41190A55D834}"/>
    <hyperlink ref="L8" r:id="rId27" xr:uid="{AB8678BF-15F2-4014-9D10-520456BE2AF9}"/>
    <hyperlink ref="V2" r:id="rId28" xr:uid="{85714CA5-77A5-4A92-9F13-D22495745352}"/>
    <hyperlink ref="B1" location="'Table 2'!A1" display="Back to map" xr:uid="{0AE68FB6-7E3C-43E3-9F03-D74A988DC37A}"/>
  </hyperlinks>
  <pageMargins left="0.7" right="0.7" top="0.75" bottom="0.75" header="0.3" footer="0.3"/>
  <pageSetup paperSize="9" orientation="portrait" r:id="rId29"/>
  <legacyDrawing r:id="rId3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82176-A019-4EB5-BB46-5AF8D7D8463E}">
  <dimension ref="A1:AF10"/>
  <sheetViews>
    <sheetView zoomScale="85" zoomScaleNormal="85" workbookViewId="0">
      <pane xSplit="8" ySplit="2" topLeftCell="K3" activePane="bottomRight" state="frozen"/>
      <selection pane="topRight" activeCell="I1" sqref="I1"/>
      <selection pane="bottomLeft" activeCell="A3" sqref="A3"/>
      <selection pane="bottomRight" activeCell="K3" sqref="K3"/>
    </sheetView>
  </sheetViews>
  <sheetFormatPr defaultColWidth="9.1796875" defaultRowHeight="14.5" x14ac:dyDescent="0.25"/>
  <cols>
    <col min="1" max="2" width="9.1796875" style="74"/>
    <col min="3" max="4" width="0" style="74" hidden="1" customWidth="1"/>
    <col min="5" max="5" width="8" style="74" customWidth="1"/>
    <col min="6" max="6" width="7.54296875" style="74" customWidth="1"/>
    <col min="7" max="7" width="28.81640625" style="74" customWidth="1"/>
    <col min="8" max="8" width="12.54296875" style="74" customWidth="1"/>
    <col min="9" max="9" width="26.54296875" style="74" hidden="1" customWidth="1"/>
    <col min="10" max="10" width="38.453125" style="74" hidden="1" customWidth="1"/>
    <col min="11" max="15" width="9.1796875" style="89" customWidth="1"/>
    <col min="16" max="16" width="9.1796875" style="90" customWidth="1"/>
    <col min="17" max="22" width="13.26953125" style="89" customWidth="1"/>
    <col min="23" max="23" width="9.1796875" style="74" customWidth="1"/>
    <col min="24" max="31" width="9.1796875" style="74"/>
    <col min="32" max="32" width="9.1796875" style="84"/>
    <col min="33" max="16384" width="9.1796875" style="74"/>
  </cols>
  <sheetData>
    <row r="1" spans="1:32" ht="28.5" thickBot="1" x14ac:dyDescent="0.55000000000000004">
      <c r="B1" s="54" t="s">
        <v>350</v>
      </c>
      <c r="E1" s="1" t="s">
        <v>429</v>
      </c>
      <c r="K1" s="216" t="s">
        <v>407</v>
      </c>
      <c r="L1" s="217"/>
      <c r="M1" s="217"/>
      <c r="N1" s="217"/>
      <c r="O1" s="217"/>
      <c r="P1" s="218"/>
      <c r="Q1" s="216" t="s">
        <v>426</v>
      </c>
      <c r="R1" s="217"/>
      <c r="S1" s="217"/>
      <c r="T1" s="217"/>
      <c r="U1" s="217"/>
      <c r="V1" s="219"/>
      <c r="W1" s="75"/>
      <c r="X1" s="75"/>
      <c r="Y1" s="75"/>
      <c r="Z1" s="75"/>
      <c r="AA1" s="75"/>
      <c r="AB1" s="75"/>
      <c r="AC1" s="75"/>
      <c r="AD1" s="75"/>
      <c r="AE1" s="75"/>
      <c r="AF1" s="76"/>
    </row>
    <row r="2" spans="1:32" s="77" customFormat="1" ht="104.5" thickBot="1" x14ac:dyDescent="0.3">
      <c r="B2" s="78" t="s">
        <v>34</v>
      </c>
      <c r="C2" s="9" t="s">
        <v>378</v>
      </c>
      <c r="D2" s="9" t="s">
        <v>44</v>
      </c>
      <c r="E2" s="3" t="s">
        <v>45</v>
      </c>
      <c r="F2" s="3" t="s">
        <v>46</v>
      </c>
      <c r="G2" s="3" t="s">
        <v>47</v>
      </c>
      <c r="H2" s="95" t="s">
        <v>379</v>
      </c>
      <c r="I2" s="104" t="s">
        <v>408</v>
      </c>
      <c r="J2" s="104" t="s">
        <v>409</v>
      </c>
      <c r="K2" s="105" t="s">
        <v>410</v>
      </c>
      <c r="L2" s="92" t="s">
        <v>341</v>
      </c>
      <c r="M2" s="92" t="s">
        <v>411</v>
      </c>
      <c r="N2" s="92" t="s">
        <v>412</v>
      </c>
      <c r="O2" s="92" t="s">
        <v>413</v>
      </c>
      <c r="P2" s="93" t="s">
        <v>414</v>
      </c>
      <c r="Q2" s="91" t="s">
        <v>415</v>
      </c>
      <c r="R2" s="92" t="s">
        <v>416</v>
      </c>
      <c r="S2" s="92" t="s">
        <v>417</v>
      </c>
      <c r="T2" s="92" t="s">
        <v>418</v>
      </c>
      <c r="U2" s="92" t="s">
        <v>419</v>
      </c>
      <c r="V2" s="94" t="s">
        <v>420</v>
      </c>
      <c r="W2" s="79"/>
      <c r="X2" s="79"/>
      <c r="Y2" s="79"/>
      <c r="Z2" s="79"/>
      <c r="AA2" s="79"/>
      <c r="AB2" s="79"/>
      <c r="AC2" s="79"/>
      <c r="AD2" s="79"/>
      <c r="AE2" s="79"/>
      <c r="AF2" s="79"/>
    </row>
    <row r="3" spans="1:32" s="73" customFormat="1" x14ac:dyDescent="0.25">
      <c r="A3" s="83" t="s">
        <v>353</v>
      </c>
      <c r="B3" s="81">
        <f t="shared" ref="B3:B10" si="0">IF(COUNT(K3:V3,"")&lt;COUNTA(K3:V3),1,0)</f>
        <v>1</v>
      </c>
      <c r="C3" s="85"/>
      <c r="D3" s="85">
        <v>2</v>
      </c>
      <c r="E3" s="85" t="s">
        <v>57</v>
      </c>
      <c r="F3" s="86" t="s">
        <v>53</v>
      </c>
      <c r="G3" s="86" t="s">
        <v>58</v>
      </c>
      <c r="H3" s="106" t="s">
        <v>59</v>
      </c>
      <c r="I3" s="106" t="s">
        <v>422</v>
      </c>
      <c r="J3" s="106" t="s">
        <v>423</v>
      </c>
      <c r="K3" s="87"/>
      <c r="L3" s="87"/>
      <c r="M3" s="87" t="s">
        <v>54</v>
      </c>
      <c r="N3" s="87"/>
      <c r="O3" s="87"/>
      <c r="P3" s="88"/>
      <c r="Q3" s="87" t="s">
        <v>421</v>
      </c>
      <c r="R3" s="87"/>
      <c r="S3" s="87"/>
      <c r="T3" s="87"/>
      <c r="U3" s="87"/>
      <c r="V3" s="87"/>
      <c r="AF3" s="82"/>
    </row>
    <row r="4" spans="1:32" s="73" customFormat="1" x14ac:dyDescent="0.25">
      <c r="A4" s="83" t="s">
        <v>353</v>
      </c>
      <c r="B4" s="81">
        <f t="shared" si="0"/>
        <v>1</v>
      </c>
      <c r="C4" s="85"/>
      <c r="D4" s="85">
        <v>2</v>
      </c>
      <c r="E4" s="85" t="s">
        <v>57</v>
      </c>
      <c r="F4" s="86" t="s">
        <v>56</v>
      </c>
      <c r="G4" s="86" t="s">
        <v>64</v>
      </c>
      <c r="H4" s="106" t="s">
        <v>65</v>
      </c>
      <c r="I4" s="106" t="s">
        <v>422</v>
      </c>
      <c r="J4" s="106" t="s">
        <v>424</v>
      </c>
      <c r="K4" s="87"/>
      <c r="L4" s="87"/>
      <c r="M4" s="87" t="s">
        <v>54</v>
      </c>
      <c r="N4" s="87"/>
      <c r="O4" s="87"/>
      <c r="P4" s="88"/>
      <c r="Q4" s="87" t="s">
        <v>421</v>
      </c>
      <c r="R4" s="87"/>
      <c r="S4" s="87"/>
      <c r="T4" s="87"/>
      <c r="U4" s="87"/>
      <c r="V4" s="87"/>
      <c r="AF4" s="82"/>
    </row>
    <row r="5" spans="1:32" s="73" customFormat="1" x14ac:dyDescent="0.25">
      <c r="A5" s="80"/>
      <c r="B5" s="81">
        <f t="shared" si="0"/>
        <v>0</v>
      </c>
      <c r="C5" s="85"/>
      <c r="D5" s="85">
        <v>2</v>
      </c>
      <c r="E5" s="85" t="s">
        <v>57</v>
      </c>
      <c r="F5" s="86" t="s">
        <v>56</v>
      </c>
      <c r="G5" s="86" t="s">
        <v>70</v>
      </c>
      <c r="H5" s="106" t="s">
        <v>71</v>
      </c>
      <c r="I5" s="106"/>
      <c r="J5" s="106"/>
      <c r="K5" s="87"/>
      <c r="L5" s="87"/>
      <c r="M5" s="87"/>
      <c r="N5" s="87"/>
      <c r="O5" s="87"/>
      <c r="P5" s="88"/>
      <c r="Q5" s="87"/>
      <c r="R5" s="87"/>
      <c r="S5" s="87"/>
      <c r="T5" s="87"/>
      <c r="U5" s="87"/>
      <c r="V5" s="87"/>
      <c r="AF5" s="82"/>
    </row>
    <row r="6" spans="1:32" s="73" customFormat="1" x14ac:dyDescent="0.25">
      <c r="A6" s="80"/>
      <c r="B6" s="81">
        <f t="shared" si="0"/>
        <v>0</v>
      </c>
      <c r="C6" s="85"/>
      <c r="D6" s="85">
        <v>2</v>
      </c>
      <c r="E6" s="85" t="s">
        <v>57</v>
      </c>
      <c r="F6" s="86" t="s">
        <v>56</v>
      </c>
      <c r="G6" s="86" t="s">
        <v>76</v>
      </c>
      <c r="H6" s="106" t="s">
        <v>77</v>
      </c>
      <c r="I6" s="106"/>
      <c r="J6" s="106"/>
      <c r="K6" s="87"/>
      <c r="L6" s="87"/>
      <c r="M6" s="87"/>
      <c r="N6" s="87"/>
      <c r="O6" s="87"/>
      <c r="P6" s="88"/>
      <c r="Q6" s="87"/>
      <c r="R6" s="87"/>
      <c r="S6" s="87"/>
      <c r="T6" s="87"/>
      <c r="U6" s="87"/>
      <c r="V6" s="87"/>
      <c r="AF6" s="82"/>
    </row>
    <row r="7" spans="1:32" s="73" customFormat="1" ht="29" x14ac:dyDescent="0.25">
      <c r="A7" s="80"/>
      <c r="B7" s="81">
        <f t="shared" si="0"/>
        <v>0</v>
      </c>
      <c r="C7" s="85"/>
      <c r="D7" s="85">
        <v>2</v>
      </c>
      <c r="E7" s="85" t="s">
        <v>57</v>
      </c>
      <c r="F7" s="86" t="s">
        <v>56</v>
      </c>
      <c r="G7" s="86" t="s">
        <v>81</v>
      </c>
      <c r="H7" s="106" t="s">
        <v>82</v>
      </c>
      <c r="I7" s="106"/>
      <c r="J7" s="106"/>
      <c r="K7" s="87"/>
      <c r="L7" s="87"/>
      <c r="M7" s="87"/>
      <c r="N7" s="87"/>
      <c r="O7" s="87"/>
      <c r="P7" s="88"/>
      <c r="Q7" s="87"/>
      <c r="R7" s="87"/>
      <c r="S7" s="87"/>
      <c r="T7" s="87"/>
      <c r="U7" s="87"/>
      <c r="V7" s="87"/>
      <c r="AF7" s="82"/>
    </row>
    <row r="8" spans="1:32" s="73" customFormat="1" x14ac:dyDescent="0.25">
      <c r="A8" s="80"/>
      <c r="B8" s="81">
        <f t="shared" si="0"/>
        <v>0</v>
      </c>
      <c r="C8" s="85"/>
      <c r="D8" s="85">
        <v>2</v>
      </c>
      <c r="E8" s="85" t="s">
        <v>57</v>
      </c>
      <c r="F8" s="86" t="s">
        <v>56</v>
      </c>
      <c r="G8" s="86" t="s">
        <v>87</v>
      </c>
      <c r="H8" s="106" t="s">
        <v>88</v>
      </c>
      <c r="I8" s="106"/>
      <c r="J8" s="106"/>
      <c r="K8" s="87"/>
      <c r="L8" s="87"/>
      <c r="M8" s="87"/>
      <c r="N8" s="87"/>
      <c r="O8" s="87"/>
      <c r="P8" s="88"/>
      <c r="Q8" s="87"/>
      <c r="R8" s="87"/>
      <c r="S8" s="87"/>
      <c r="T8" s="87"/>
      <c r="U8" s="87"/>
      <c r="V8" s="87"/>
      <c r="AF8" s="82"/>
    </row>
    <row r="9" spans="1:32" s="73" customFormat="1" ht="29" x14ac:dyDescent="0.25">
      <c r="A9" s="80"/>
      <c r="B9" s="81">
        <f t="shared" si="0"/>
        <v>0</v>
      </c>
      <c r="C9" s="85"/>
      <c r="D9" s="85">
        <v>2</v>
      </c>
      <c r="E9" s="85" t="s">
        <v>57</v>
      </c>
      <c r="F9" s="86" t="s">
        <v>56</v>
      </c>
      <c r="G9" s="86" t="s">
        <v>92</v>
      </c>
      <c r="H9" s="106" t="s">
        <v>93</v>
      </c>
      <c r="I9" s="106"/>
      <c r="J9" s="106"/>
      <c r="K9" s="87"/>
      <c r="L9" s="87"/>
      <c r="M9" s="87"/>
      <c r="N9" s="87"/>
      <c r="O9" s="87"/>
      <c r="P9" s="88"/>
      <c r="Q9" s="87"/>
      <c r="R9" s="87"/>
      <c r="S9" s="87"/>
      <c r="T9" s="87"/>
      <c r="U9" s="87"/>
      <c r="V9" s="87"/>
      <c r="AF9" s="82"/>
    </row>
    <row r="10" spans="1:32" s="73" customFormat="1" ht="29" x14ac:dyDescent="0.25">
      <c r="A10" s="80"/>
      <c r="B10" s="81">
        <f t="shared" si="0"/>
        <v>0</v>
      </c>
      <c r="C10" s="85"/>
      <c r="D10" s="85">
        <v>2</v>
      </c>
      <c r="E10" s="85" t="s">
        <v>57</v>
      </c>
      <c r="F10" s="86" t="s">
        <v>56</v>
      </c>
      <c r="G10" s="86" t="s">
        <v>98</v>
      </c>
      <c r="H10" s="106" t="s">
        <v>99</v>
      </c>
      <c r="I10" s="106"/>
      <c r="J10" s="106"/>
      <c r="K10" s="87"/>
      <c r="L10" s="87"/>
      <c r="M10" s="87"/>
      <c r="N10" s="87"/>
      <c r="O10" s="87"/>
      <c r="P10" s="88"/>
      <c r="Q10" s="87"/>
      <c r="R10" s="87"/>
      <c r="S10" s="87"/>
      <c r="T10" s="87"/>
      <c r="U10" s="87"/>
      <c r="V10" s="87"/>
      <c r="AF10" s="82"/>
    </row>
  </sheetData>
  <autoFilter ref="A2:H10" xr:uid="{C267819E-16F2-4808-B064-53267FC9BC3A}"/>
  <mergeCells count="2">
    <mergeCell ref="K1:P1"/>
    <mergeCell ref="Q1:V1"/>
  </mergeCells>
  <hyperlinks>
    <hyperlink ref="B1" location="'Table 2'!A1" display="Back to map" xr:uid="{7EE7DB25-6146-4A2E-B164-B3BF71C041BF}"/>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397F-3572-4818-9DAB-278245646271}">
  <dimension ref="A1:X11"/>
  <sheetViews>
    <sheetView showZeros="0" zoomScaleNormal="100" workbookViewId="0">
      <pane xSplit="8" ySplit="3" topLeftCell="I4" activePane="bottomRight" state="frozen"/>
      <selection activeCell="C1" sqref="C1"/>
      <selection pane="topRight" activeCell="C1" sqref="C1"/>
      <selection pane="bottomLeft" activeCell="C1" sqref="C1"/>
      <selection pane="bottomRight" activeCell="I4" sqref="I4"/>
    </sheetView>
  </sheetViews>
  <sheetFormatPr defaultRowHeight="12.5" x14ac:dyDescent="0.25"/>
  <cols>
    <col min="3" max="4" width="0" hidden="1" customWidth="1"/>
    <col min="8" max="8" width="10.453125" customWidth="1"/>
    <col min="9" max="17" width="19.453125" style="129" customWidth="1"/>
    <col min="19" max="24" width="8.7265625" style="126"/>
  </cols>
  <sheetData>
    <row r="1" spans="1:24" ht="28.5" thickBot="1" x14ac:dyDescent="0.55000000000000004">
      <c r="B1" s="54" t="s">
        <v>350</v>
      </c>
      <c r="C1" s="2"/>
      <c r="D1" s="2"/>
      <c r="E1" s="1" t="s">
        <v>449</v>
      </c>
      <c r="F1" s="2"/>
      <c r="G1" s="2"/>
      <c r="H1" s="2"/>
      <c r="I1" s="220" t="s">
        <v>430</v>
      </c>
      <c r="J1" s="221"/>
      <c r="K1" s="221"/>
      <c r="L1" s="221"/>
      <c r="M1" s="221"/>
      <c r="N1" s="221"/>
      <c r="O1" s="221"/>
      <c r="P1" s="221"/>
      <c r="Q1" s="222"/>
      <c r="R1" s="121"/>
      <c r="S1" s="120"/>
      <c r="T1" s="120"/>
      <c r="U1" s="120"/>
      <c r="V1" s="120"/>
      <c r="W1" s="120"/>
      <c r="X1" s="120"/>
    </row>
    <row r="2" spans="1:24" ht="21" x14ac:dyDescent="0.5">
      <c r="C2" s="2"/>
      <c r="D2" s="2"/>
      <c r="E2" s="1"/>
      <c r="F2" s="2"/>
      <c r="G2" s="2"/>
      <c r="H2" s="2"/>
      <c r="I2" s="127" t="s">
        <v>431</v>
      </c>
      <c r="J2" s="71" t="s">
        <v>432</v>
      </c>
      <c r="K2" s="71" t="s">
        <v>433</v>
      </c>
      <c r="L2" s="71" t="s">
        <v>434</v>
      </c>
      <c r="M2" s="71" t="s">
        <v>435</v>
      </c>
      <c r="N2" s="71" t="s">
        <v>436</v>
      </c>
      <c r="O2" s="71" t="s">
        <v>437</v>
      </c>
      <c r="P2" s="71" t="s">
        <v>438</v>
      </c>
      <c r="Q2" s="128" t="s">
        <v>439</v>
      </c>
      <c r="R2" s="121"/>
      <c r="S2" s="120"/>
      <c r="T2" s="120"/>
      <c r="U2" s="120"/>
      <c r="V2" s="120"/>
      <c r="W2" s="120"/>
      <c r="X2" s="120"/>
    </row>
    <row r="3" spans="1:24" ht="39.5" thickBot="1" x14ac:dyDescent="0.4">
      <c r="B3" s="53" t="s">
        <v>34</v>
      </c>
      <c r="C3" s="9" t="str">
        <f>'Table 1'!B3</f>
        <v>Duplicate?</v>
      </c>
      <c r="D3" s="9" t="str">
        <f>'Table 1'!C3</f>
        <v>List</v>
      </c>
      <c r="E3" s="9" t="str">
        <f>'Table 1'!D3</f>
        <v>Substance Group</v>
      </c>
      <c r="F3" s="9" t="str">
        <f>'Table 1'!E3</f>
        <v>Category</v>
      </c>
      <c r="G3" s="9" t="str">
        <f>'Table 1'!F3</f>
        <v>Substance name</v>
      </c>
      <c r="H3" s="20" t="str">
        <f>'Table 1'!G3</f>
        <v>CASNo.</v>
      </c>
      <c r="I3" s="130" t="s">
        <v>440</v>
      </c>
      <c r="J3" s="131" t="s">
        <v>441</v>
      </c>
      <c r="K3" s="131" t="s">
        <v>442</v>
      </c>
      <c r="L3" s="131" t="s">
        <v>443</v>
      </c>
      <c r="M3" s="131" t="s">
        <v>444</v>
      </c>
      <c r="N3" s="131" t="s">
        <v>445</v>
      </c>
      <c r="O3" s="131" t="s">
        <v>446</v>
      </c>
      <c r="P3" s="131" t="s">
        <v>447</v>
      </c>
      <c r="Q3" s="132" t="s">
        <v>448</v>
      </c>
      <c r="R3" s="122"/>
      <c r="S3" s="123"/>
      <c r="T3" s="123"/>
      <c r="U3" s="123"/>
      <c r="V3" s="123"/>
      <c r="W3" s="123"/>
      <c r="X3" s="123"/>
    </row>
    <row r="4" spans="1:24" ht="13" x14ac:dyDescent="0.3">
      <c r="A4" s="56" t="s">
        <v>353</v>
      </c>
      <c r="B4" s="22">
        <f t="shared" ref="B4:B11" si="0">IF(COUNTIF(I4:Q4,"-")&lt;COUNTA(I4:Q4),1,0)</f>
        <v>0</v>
      </c>
      <c r="C4" s="5">
        <f>'Table 1'!B4</f>
        <v>0</v>
      </c>
      <c r="D4" s="5">
        <f>'Table 1'!C4</f>
        <v>2</v>
      </c>
      <c r="E4" s="5" t="str">
        <f>'Table 1'!D4</f>
        <v>UV filters benzophenones</v>
      </c>
      <c r="F4" s="7" t="str">
        <f>'Table 1'!E4</f>
        <v>B</v>
      </c>
      <c r="G4" s="7" t="str">
        <f>'Table 1'!F4</f>
        <v>BP-3 (benzophenone-3)</v>
      </c>
      <c r="H4" s="18" t="str">
        <f>'Table 1'!G4</f>
        <v>131-57-7</v>
      </c>
      <c r="I4" s="133"/>
      <c r="J4" s="133"/>
      <c r="K4" s="133"/>
      <c r="L4" s="133"/>
      <c r="M4" s="133"/>
      <c r="N4" s="133"/>
      <c r="O4" s="133"/>
      <c r="P4" s="133"/>
      <c r="Q4" s="133"/>
      <c r="R4" s="121"/>
      <c r="S4" s="124"/>
      <c r="T4" s="124"/>
      <c r="U4" s="125"/>
      <c r="V4" s="124"/>
      <c r="W4" s="125"/>
      <c r="X4" s="125"/>
    </row>
    <row r="5" spans="1:24" ht="13" x14ac:dyDescent="0.3">
      <c r="A5" s="56" t="s">
        <v>353</v>
      </c>
      <c r="B5" s="22">
        <f t="shared" si="0"/>
        <v>0</v>
      </c>
      <c r="C5" s="5">
        <f>'Table 1'!B5</f>
        <v>0</v>
      </c>
      <c r="D5" s="5">
        <f>'Table 1'!C5</f>
        <v>2</v>
      </c>
      <c r="E5" s="5" t="str">
        <f>'Table 1'!D5</f>
        <v>UV filters benzophenones</v>
      </c>
      <c r="F5" s="7" t="str">
        <f>'Table 1'!E5</f>
        <v>C</v>
      </c>
      <c r="G5" s="7" t="str">
        <f>'Table 1'!F5</f>
        <v>BP (benzopenone)</v>
      </c>
      <c r="H5" s="18" t="str">
        <f>'Table 1'!G5</f>
        <v>119-61-9</v>
      </c>
      <c r="I5" s="133"/>
      <c r="J5" s="133"/>
      <c r="K5" s="133"/>
      <c r="L5" s="133"/>
      <c r="M5" s="133"/>
      <c r="N5" s="133"/>
      <c r="O5" s="133"/>
      <c r="P5" s="133"/>
      <c r="Q5" s="133"/>
      <c r="R5" s="121"/>
      <c r="S5" s="124"/>
      <c r="T5" s="124"/>
      <c r="U5" s="125"/>
      <c r="V5" s="124"/>
      <c r="W5" s="125"/>
      <c r="X5" s="125"/>
    </row>
    <row r="6" spans="1:24" ht="13" x14ac:dyDescent="0.3">
      <c r="B6" s="22">
        <f t="shared" si="0"/>
        <v>0</v>
      </c>
      <c r="C6" s="5">
        <f>'Table 1'!B6</f>
        <v>0</v>
      </c>
      <c r="D6" s="5">
        <f>'Table 1'!C6</f>
        <v>2</v>
      </c>
      <c r="E6" s="5" t="str">
        <f>'Table 1'!D6</f>
        <v>UV filters benzophenones</v>
      </c>
      <c r="F6" s="7" t="str">
        <f>'Table 1'!E6</f>
        <v>C</v>
      </c>
      <c r="G6" s="7" t="str">
        <f>'Table 1'!F6</f>
        <v>BP-1 (benzophenone-1 )</v>
      </c>
      <c r="H6" s="18" t="str">
        <f>'Table 1'!G6</f>
        <v>131-56-6</v>
      </c>
      <c r="I6" s="133"/>
      <c r="J6" s="133"/>
      <c r="K6" s="133"/>
      <c r="L6" s="133"/>
      <c r="M6" s="133"/>
      <c r="N6" s="133"/>
      <c r="O6" s="133"/>
      <c r="P6" s="133"/>
      <c r="Q6" s="133"/>
      <c r="R6" s="121"/>
      <c r="S6" s="124"/>
      <c r="T6" s="124"/>
      <c r="U6" s="125"/>
      <c r="V6" s="124"/>
      <c r="W6" s="125"/>
      <c r="X6" s="125"/>
    </row>
    <row r="7" spans="1:24" ht="13" x14ac:dyDescent="0.3">
      <c r="B7" s="22">
        <f t="shared" si="0"/>
        <v>0</v>
      </c>
      <c r="C7" s="5">
        <f>'Table 1'!B7</f>
        <v>0</v>
      </c>
      <c r="D7" s="5">
        <f>'Table 1'!C7</f>
        <v>2</v>
      </c>
      <c r="E7" s="5" t="str">
        <f>'Table 1'!D7</f>
        <v>UV filters benzophenones</v>
      </c>
      <c r="F7" s="7" t="str">
        <f>'Table 1'!E7</f>
        <v>C</v>
      </c>
      <c r="G7" s="7" t="str">
        <f>'Table 1'!F7</f>
        <v>BP- 2 (benzophenone-2)</v>
      </c>
      <c r="H7" s="18" t="str">
        <f>'Table 1'!G7</f>
        <v>131-55-5</v>
      </c>
      <c r="I7" s="133"/>
      <c r="J7" s="133"/>
      <c r="K7" s="133"/>
      <c r="L7" s="133"/>
      <c r="M7" s="133"/>
      <c r="N7" s="133"/>
      <c r="O7" s="133"/>
      <c r="P7" s="133"/>
      <c r="Q7" s="133"/>
      <c r="R7" s="121"/>
      <c r="S7" s="124"/>
      <c r="T7" s="124"/>
      <c r="U7" s="125"/>
      <c r="V7" s="124"/>
      <c r="W7" s="125"/>
      <c r="X7" s="125"/>
    </row>
    <row r="8" spans="1:24" ht="13" x14ac:dyDescent="0.3">
      <c r="B8" s="22">
        <f t="shared" si="0"/>
        <v>0</v>
      </c>
      <c r="C8" s="5">
        <f>'Table 1'!B8</f>
        <v>0</v>
      </c>
      <c r="D8" s="5">
        <f>'Table 1'!C8</f>
        <v>2</v>
      </c>
      <c r="E8" s="5" t="str">
        <f>'Table 1'!D8</f>
        <v>UV filters benzophenones</v>
      </c>
      <c r="F8" s="7" t="str">
        <f>'Table 1'!E8</f>
        <v>C</v>
      </c>
      <c r="G8" s="7" t="str">
        <f>'Table 1'!F8</f>
        <v>4-MBC (3-(4-methylbenzylidene-camphor))</v>
      </c>
      <c r="H8" s="18" t="str">
        <f>'Table 1'!G8</f>
        <v>36861-47-9</v>
      </c>
      <c r="I8" s="133"/>
      <c r="J8" s="133"/>
      <c r="K8" s="133"/>
      <c r="L8" s="133"/>
      <c r="M8" s="133"/>
      <c r="N8" s="133"/>
      <c r="O8" s="133"/>
      <c r="P8" s="133"/>
      <c r="Q8" s="133"/>
      <c r="R8" s="121"/>
      <c r="S8" s="124"/>
      <c r="T8" s="124"/>
      <c r="U8" s="125"/>
      <c r="V8" s="124"/>
      <c r="W8" s="125"/>
      <c r="X8" s="125"/>
    </row>
    <row r="9" spans="1:24" ht="13" x14ac:dyDescent="0.3">
      <c r="B9" s="22">
        <f t="shared" si="0"/>
        <v>0</v>
      </c>
      <c r="C9" s="5">
        <f>'Table 1'!B9</f>
        <v>0</v>
      </c>
      <c r="D9" s="5">
        <f>'Table 1'!C9</f>
        <v>2</v>
      </c>
      <c r="E9" s="5" t="str">
        <f>'Table 1'!D9</f>
        <v>UV filters benzophenones</v>
      </c>
      <c r="F9" s="7" t="str">
        <f>'Table 1'!E9</f>
        <v>C</v>
      </c>
      <c r="G9" s="7" t="str">
        <f>'Table 1'!F9</f>
        <v>3-BC (3-benzylidene camphor)</v>
      </c>
      <c r="H9" s="18" t="str">
        <f>'Table 1'!G9</f>
        <v>15087-24-8</v>
      </c>
      <c r="I9" s="133"/>
      <c r="J9" s="133"/>
      <c r="K9" s="133"/>
      <c r="L9" s="133"/>
      <c r="M9" s="133"/>
      <c r="N9" s="133"/>
      <c r="O9" s="133"/>
      <c r="P9" s="133"/>
      <c r="Q9" s="133"/>
      <c r="R9" s="121"/>
      <c r="S9" s="124"/>
      <c r="T9" s="124"/>
      <c r="U9" s="125"/>
      <c r="V9" s="124"/>
      <c r="W9" s="125"/>
      <c r="X9" s="125"/>
    </row>
    <row r="10" spans="1:24" ht="13" x14ac:dyDescent="0.3">
      <c r="B10" s="22">
        <f t="shared" si="0"/>
        <v>0</v>
      </c>
      <c r="C10" s="5">
        <f>'Table 1'!B10</f>
        <v>0</v>
      </c>
      <c r="D10" s="5">
        <f>'Table 1'!C10</f>
        <v>2</v>
      </c>
      <c r="E10" s="5" t="str">
        <f>'Table 1'!D10</f>
        <v>UV filters benzophenones</v>
      </c>
      <c r="F10" s="7" t="str">
        <f>'Table 1'!E10</f>
        <v>C</v>
      </c>
      <c r="G10" s="7" t="str">
        <f>'Table 1'!F10</f>
        <v>4-HBP (4-hydroxy-benzophenone)</v>
      </c>
      <c r="H10" s="18" t="str">
        <f>'Table 1'!G10</f>
        <v>1137-42-4</v>
      </c>
      <c r="I10" s="133"/>
      <c r="J10" s="133"/>
      <c r="K10" s="133"/>
      <c r="L10" s="133"/>
      <c r="M10" s="133"/>
      <c r="N10" s="133"/>
      <c r="O10" s="133"/>
      <c r="P10" s="133"/>
      <c r="Q10" s="133"/>
      <c r="R10" s="121"/>
      <c r="S10" s="124"/>
      <c r="T10" s="124"/>
      <c r="U10" s="125"/>
      <c r="V10" s="124"/>
      <c r="W10" s="125"/>
      <c r="X10" s="125"/>
    </row>
    <row r="11" spans="1:24" ht="13" x14ac:dyDescent="0.3">
      <c r="B11" s="22">
        <f t="shared" si="0"/>
        <v>0</v>
      </c>
      <c r="C11" s="5">
        <f>'Table 1'!B11</f>
        <v>0</v>
      </c>
      <c r="D11" s="5">
        <f>'Table 1'!C11</f>
        <v>2</v>
      </c>
      <c r="E11" s="5" t="str">
        <f>'Table 1'!D11</f>
        <v>UV filters benzophenones</v>
      </c>
      <c r="F11" s="7" t="str">
        <f>'Table 1'!E11</f>
        <v>C</v>
      </c>
      <c r="G11" s="7" t="str">
        <f>'Table 1'!F11</f>
        <v>4-MBP (4-methyl-benzophenone)</v>
      </c>
      <c r="H11" s="18" t="str">
        <f>'Table 1'!G11</f>
        <v>134-84-9</v>
      </c>
      <c r="I11" s="133"/>
      <c r="J11" s="133"/>
      <c r="K11" s="133"/>
      <c r="L11" s="133"/>
      <c r="M11" s="133"/>
      <c r="N11" s="133"/>
      <c r="O11" s="133"/>
      <c r="P11" s="133"/>
      <c r="Q11" s="133"/>
      <c r="R11" s="121"/>
      <c r="S11" s="124"/>
      <c r="T11" s="124"/>
      <c r="U11" s="125"/>
      <c r="V11" s="124"/>
      <c r="W11" s="125"/>
      <c r="X11" s="125"/>
    </row>
  </sheetData>
  <autoFilter ref="A3:H11" xr:uid="{6D6EA9E7-E586-4D43-9BB7-51119011CD78}"/>
  <mergeCells count="1">
    <mergeCell ref="I1:Q1"/>
  </mergeCells>
  <hyperlinks>
    <hyperlink ref="B1" location="'Table 2'!A1" display="Back to map" xr:uid="{6B57A20E-1475-4FE0-9D59-6ACE03876187}"/>
    <hyperlink ref="I2" r:id="rId1" xr:uid="{3832F2A5-36FD-4415-ADDE-0B591AF0A1A5}"/>
    <hyperlink ref="J2" r:id="rId2" xr:uid="{C8C22ED5-C5D3-4CA5-BCF4-0DCAC40C2494}"/>
    <hyperlink ref="K2" r:id="rId3" xr:uid="{629CA800-D7AE-4C2E-9F9E-D3A851865497}"/>
    <hyperlink ref="L2" r:id="rId4" xr:uid="{43254CEE-2548-46E1-AF5E-4D1BD2DD5A7C}"/>
    <hyperlink ref="M2" r:id="rId5" xr:uid="{675992D5-62C6-4A98-AF07-A7DEA5109C6A}"/>
    <hyperlink ref="N2" r:id="rId6" xr:uid="{19D7B649-5521-4890-A40F-C82F9D6965EE}"/>
    <hyperlink ref="O2" r:id="rId7" xr:uid="{68336BC0-EF1F-492E-AFA2-28B44AAF05B6}"/>
    <hyperlink ref="P2" r:id="rId8" xr:uid="{FDA7B15A-FB0E-4AB4-A464-A2BA5FEF4E23}"/>
    <hyperlink ref="Q2" r:id="rId9" xr:uid="{6056E2D8-8A91-4ED0-97AE-2A1B40B2F37E}"/>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7356-CDF0-4713-8A0A-D96CC86D6152}">
  <dimension ref="A1:BG1813"/>
  <sheetViews>
    <sheetView showZeros="0" zoomScaleNormal="100" workbookViewId="0">
      <pane xSplit="7" ySplit="3" topLeftCell="H4" activePane="bottomRight" state="frozen"/>
      <selection activeCell="C1" sqref="C1"/>
      <selection pane="topRight" activeCell="C1" sqref="C1"/>
      <selection pane="bottomLeft" activeCell="C1" sqref="C1"/>
      <selection pane="bottomRight" activeCell="J17" sqref="J17"/>
    </sheetView>
  </sheetViews>
  <sheetFormatPr defaultColWidth="8.7265625" defaultRowHeight="13" x14ac:dyDescent="0.3"/>
  <cols>
    <col min="1" max="1" width="2.54296875" style="2" customWidth="1"/>
    <col min="2" max="2" width="0" style="2" hidden="1" customWidth="1"/>
    <col min="3" max="3" width="8.81640625" style="2" hidden="1" customWidth="1"/>
    <col min="4" max="4" width="8.7265625" style="2"/>
    <col min="5" max="5" width="8.81640625" style="2" customWidth="1"/>
    <col min="6" max="6" width="26.1796875" style="2" customWidth="1"/>
    <col min="7" max="7" width="14.26953125" style="2" customWidth="1"/>
    <col min="8" max="8" width="11.453125" style="2" customWidth="1"/>
    <col min="9" max="9" width="63.81640625" style="2" customWidth="1"/>
    <col min="10" max="10" width="51.1796875" style="2" customWidth="1"/>
    <col min="11" max="11" width="75.7265625" style="2" customWidth="1"/>
    <col min="12" max="12" width="8.7265625" style="2"/>
    <col min="13" max="13" width="8.81640625" style="2" bestFit="1" customWidth="1"/>
    <col min="14" max="20" width="8.7265625" style="2"/>
    <col min="21" max="21" width="8.81640625" style="2" bestFit="1" customWidth="1"/>
    <col min="22" max="26" width="8.7265625" style="2"/>
    <col min="27" max="27" width="8.81640625" style="2" bestFit="1" customWidth="1"/>
    <col min="28" max="35" width="8.7265625" style="2"/>
    <col min="36" max="36" width="8.81640625" style="2" bestFit="1" customWidth="1"/>
    <col min="37" max="37" width="8.7265625" style="2"/>
    <col min="38" max="38" width="10.81640625" style="2" customWidth="1"/>
    <col min="39" max="39" width="8.81640625" style="2" bestFit="1" customWidth="1"/>
    <col min="40" max="40" width="8.7265625" style="2"/>
    <col min="41" max="41" width="8.81640625" style="2" bestFit="1" customWidth="1"/>
    <col min="42" max="42" width="8.7265625" style="2"/>
    <col min="43" max="43" width="8.81640625" style="2" bestFit="1" customWidth="1"/>
    <col min="44" max="56" width="8.7265625" style="2"/>
    <col min="57" max="58" width="8.81640625" style="2" bestFit="1" customWidth="1"/>
    <col min="59" max="59" width="8.7265625" style="2"/>
    <col min="60" max="60" width="8.81640625" style="2" bestFit="1" customWidth="1"/>
    <col min="61" max="68" width="8.7265625" style="2"/>
    <col min="69" max="69" width="8.81640625" style="2" bestFit="1" customWidth="1"/>
    <col min="70" max="77" width="8.7265625" style="2"/>
    <col min="78" max="78" width="8.81640625" style="2" bestFit="1" customWidth="1"/>
    <col min="79" max="82" width="8.7265625" style="2"/>
    <col min="83" max="83" width="8.81640625" style="2" bestFit="1" customWidth="1"/>
    <col min="84" max="94" width="8.7265625" style="2"/>
    <col min="95" max="96" width="8.81640625" style="2" bestFit="1" customWidth="1"/>
    <col min="97" max="97" width="8.7265625" style="2"/>
    <col min="98" max="98" width="8.81640625" style="2" bestFit="1" customWidth="1"/>
    <col min="99" max="99" width="8.7265625" style="2"/>
    <col min="100" max="100" width="8.81640625" style="2" bestFit="1" customWidth="1"/>
    <col min="101" max="101" width="8.7265625" style="2"/>
    <col min="102" max="102" width="8.81640625" style="2" bestFit="1" customWidth="1"/>
    <col min="103" max="105" width="8.7265625" style="2"/>
    <col min="106" max="106" width="8.81640625" style="2" bestFit="1" customWidth="1"/>
    <col min="107" max="108" width="8.7265625" style="2"/>
    <col min="109" max="109" width="8.81640625" style="2" bestFit="1" customWidth="1"/>
    <col min="110" max="197" width="8.7265625" style="2"/>
    <col min="198" max="198" width="10.1796875" style="2" bestFit="1" customWidth="1"/>
    <col min="199" max="201" width="8.7265625" style="2"/>
    <col min="202" max="202" width="10.1796875" style="2" bestFit="1" customWidth="1"/>
    <col min="203" max="204" width="8.7265625" style="2"/>
    <col min="205" max="206" width="8.81640625" style="2" bestFit="1" customWidth="1"/>
    <col min="207" max="208" width="10.1796875" style="2" bestFit="1" customWidth="1"/>
    <col min="209" max="211" width="8.7265625" style="2"/>
    <col min="212" max="212" width="8.81640625" style="2" bestFit="1" customWidth="1"/>
    <col min="213" max="219" width="8.7265625" style="2"/>
    <col min="220" max="220" width="8.81640625" style="2" bestFit="1" customWidth="1"/>
    <col min="221" max="221" width="8.7265625" style="2"/>
    <col min="222" max="222" width="8.81640625" style="2" bestFit="1" customWidth="1"/>
    <col min="223" max="248" width="8.7265625" style="2"/>
    <col min="249" max="250" width="8.81640625" style="2" bestFit="1" customWidth="1"/>
    <col min="251" max="16384" width="8.7265625" style="2"/>
  </cols>
  <sheetData>
    <row r="1" spans="1:59" ht="14.15" customHeight="1" x14ac:dyDescent="0.3">
      <c r="F1" s="55" t="s">
        <v>352</v>
      </c>
    </row>
    <row r="2" spans="1:59" ht="39.65" customHeight="1" x14ac:dyDescent="0.5">
      <c r="B2" s="1"/>
      <c r="D2" s="1" t="s">
        <v>0</v>
      </c>
    </row>
    <row r="3" spans="1:59" s="4" customFormat="1" ht="26" x14ac:dyDescent="0.3">
      <c r="B3" s="3" t="s">
        <v>43</v>
      </c>
      <c r="C3" s="3" t="s">
        <v>44</v>
      </c>
      <c r="D3" s="3" t="s">
        <v>45</v>
      </c>
      <c r="E3" s="3" t="s">
        <v>46</v>
      </c>
      <c r="F3" s="3" t="s">
        <v>47</v>
      </c>
      <c r="G3" s="3" t="s">
        <v>48</v>
      </c>
      <c r="H3" s="3" t="s">
        <v>49</v>
      </c>
      <c r="I3" s="3" t="s">
        <v>50</v>
      </c>
      <c r="J3" s="3" t="s">
        <v>51</v>
      </c>
      <c r="K3" s="3" t="s">
        <v>52</v>
      </c>
    </row>
    <row r="4" spans="1:59" x14ac:dyDescent="0.3">
      <c r="A4" s="56" t="s">
        <v>353</v>
      </c>
      <c r="B4" s="5">
        <v>0</v>
      </c>
      <c r="C4" s="5">
        <v>2</v>
      </c>
      <c r="D4" s="5" t="s">
        <v>57</v>
      </c>
      <c r="E4" s="7" t="s">
        <v>53</v>
      </c>
      <c r="F4" s="7" t="s">
        <v>58</v>
      </c>
      <c r="G4" s="8" t="s">
        <v>59</v>
      </c>
      <c r="H4" s="5" t="s">
        <v>60</v>
      </c>
      <c r="I4" s="159" t="s">
        <v>61</v>
      </c>
      <c r="J4" s="159" t="s">
        <v>62</v>
      </c>
      <c r="K4" s="159" t="s">
        <v>63</v>
      </c>
    </row>
    <row r="5" spans="1:59" x14ac:dyDescent="0.3">
      <c r="A5" s="56" t="s">
        <v>353</v>
      </c>
      <c r="B5" s="5">
        <v>0</v>
      </c>
      <c r="C5" s="5">
        <v>2</v>
      </c>
      <c r="D5" s="5" t="s">
        <v>57</v>
      </c>
      <c r="E5" s="7" t="s">
        <v>56</v>
      </c>
      <c r="F5" s="7" t="s">
        <v>64</v>
      </c>
      <c r="G5" s="8" t="s">
        <v>65</v>
      </c>
      <c r="H5" s="5" t="s">
        <v>66</v>
      </c>
      <c r="I5" s="159" t="s">
        <v>67</v>
      </c>
      <c r="J5" s="159" t="s">
        <v>68</v>
      </c>
      <c r="K5" s="159" t="s">
        <v>69</v>
      </c>
    </row>
    <row r="6" spans="1:59" x14ac:dyDescent="0.3">
      <c r="A6"/>
      <c r="B6" s="5">
        <v>0</v>
      </c>
      <c r="C6" s="5">
        <v>2</v>
      </c>
      <c r="D6" s="5" t="s">
        <v>57</v>
      </c>
      <c r="E6" s="7" t="s">
        <v>56</v>
      </c>
      <c r="F6" s="7" t="s">
        <v>70</v>
      </c>
      <c r="G6" s="8" t="s">
        <v>71</v>
      </c>
      <c r="H6" s="5" t="s">
        <v>72</v>
      </c>
      <c r="I6" s="159" t="s">
        <v>73</v>
      </c>
      <c r="J6" s="159" t="s">
        <v>74</v>
      </c>
      <c r="K6" s="159" t="s">
        <v>75</v>
      </c>
    </row>
    <row r="7" spans="1:59" x14ac:dyDescent="0.3">
      <c r="A7"/>
      <c r="B7" s="5">
        <v>0</v>
      </c>
      <c r="C7" s="5">
        <v>2</v>
      </c>
      <c r="D7" s="5" t="s">
        <v>57</v>
      </c>
      <c r="E7" s="7" t="s">
        <v>56</v>
      </c>
      <c r="F7" s="7" t="s">
        <v>76</v>
      </c>
      <c r="G7" s="8" t="s">
        <v>77</v>
      </c>
      <c r="H7" s="5" t="s">
        <v>78</v>
      </c>
      <c r="I7" s="159" t="s">
        <v>79</v>
      </c>
      <c r="J7" s="6">
        <v>0</v>
      </c>
      <c r="K7" s="159" t="s">
        <v>80</v>
      </c>
    </row>
    <row r="8" spans="1:59" x14ac:dyDescent="0.3">
      <c r="A8"/>
      <c r="B8" s="5">
        <v>0</v>
      </c>
      <c r="C8" s="5">
        <v>2</v>
      </c>
      <c r="D8" s="5" t="s">
        <v>57</v>
      </c>
      <c r="E8" s="7" t="s">
        <v>56</v>
      </c>
      <c r="F8" s="7" t="s">
        <v>81</v>
      </c>
      <c r="G8" s="8" t="s">
        <v>82</v>
      </c>
      <c r="H8" s="5" t="s">
        <v>83</v>
      </c>
      <c r="I8" s="159" t="s">
        <v>84</v>
      </c>
      <c r="J8" s="159" t="s">
        <v>85</v>
      </c>
      <c r="K8" s="159" t="s">
        <v>86</v>
      </c>
    </row>
    <row r="9" spans="1:59" x14ac:dyDescent="0.3">
      <c r="A9"/>
      <c r="B9" s="5">
        <v>0</v>
      </c>
      <c r="C9" s="5">
        <v>2</v>
      </c>
      <c r="D9" s="5" t="s">
        <v>57</v>
      </c>
      <c r="E9" s="7" t="s">
        <v>56</v>
      </c>
      <c r="F9" s="7" t="s">
        <v>87</v>
      </c>
      <c r="G9" s="8" t="s">
        <v>88</v>
      </c>
      <c r="H9" s="5" t="s">
        <v>89</v>
      </c>
      <c r="I9" s="159" t="s">
        <v>90</v>
      </c>
      <c r="J9" s="6">
        <v>0</v>
      </c>
      <c r="K9" s="159" t="s">
        <v>91</v>
      </c>
    </row>
    <row r="10" spans="1:59" x14ac:dyDescent="0.3">
      <c r="A10"/>
      <c r="B10" s="5">
        <v>0</v>
      </c>
      <c r="C10" s="5">
        <v>2</v>
      </c>
      <c r="D10" s="5" t="s">
        <v>57</v>
      </c>
      <c r="E10" s="7" t="s">
        <v>56</v>
      </c>
      <c r="F10" s="7" t="s">
        <v>92</v>
      </c>
      <c r="G10" s="8" t="s">
        <v>93</v>
      </c>
      <c r="H10" s="5" t="s">
        <v>94</v>
      </c>
      <c r="I10" s="159" t="s">
        <v>95</v>
      </c>
      <c r="J10" s="159" t="s">
        <v>96</v>
      </c>
      <c r="K10" s="159" t="s">
        <v>97</v>
      </c>
    </row>
    <row r="11" spans="1:59" x14ac:dyDescent="0.3">
      <c r="A11"/>
      <c r="B11" s="5">
        <v>0</v>
      </c>
      <c r="C11" s="5">
        <v>2</v>
      </c>
      <c r="D11" s="5" t="s">
        <v>57</v>
      </c>
      <c r="E11" s="7" t="s">
        <v>56</v>
      </c>
      <c r="F11" s="7" t="s">
        <v>98</v>
      </c>
      <c r="G11" s="8" t="s">
        <v>99</v>
      </c>
      <c r="H11" s="5" t="s">
        <v>100</v>
      </c>
      <c r="I11" s="159" t="s">
        <v>101</v>
      </c>
      <c r="J11" s="159" t="s">
        <v>102</v>
      </c>
      <c r="K11" s="159" t="s">
        <v>103</v>
      </c>
    </row>
    <row r="13" spans="1:59" x14ac:dyDescent="0.3">
      <c r="AK13" s="2">
        <v>1</v>
      </c>
      <c r="AL13" s="2">
        <v>1</v>
      </c>
      <c r="AM13" s="2">
        <v>1</v>
      </c>
      <c r="AN13" s="2">
        <v>2</v>
      </c>
      <c r="AO13" s="2">
        <v>2</v>
      </c>
      <c r="AP13" s="2">
        <v>3</v>
      </c>
      <c r="AQ13" s="2">
        <v>3</v>
      </c>
      <c r="AR13" s="2">
        <v>3</v>
      </c>
      <c r="AS13" s="2">
        <v>3</v>
      </c>
      <c r="AT13" s="2">
        <v>6</v>
      </c>
      <c r="AU13" s="2">
        <v>6</v>
      </c>
      <c r="AV13" s="2">
        <v>7</v>
      </c>
      <c r="AW13" s="2">
        <v>7</v>
      </c>
      <c r="AX13" s="2">
        <v>8</v>
      </c>
      <c r="AY13" s="2">
        <v>8</v>
      </c>
      <c r="AZ13" s="2">
        <v>8</v>
      </c>
      <c r="BA13" s="2">
        <v>8</v>
      </c>
      <c r="BB13" s="2">
        <v>8</v>
      </c>
      <c r="BC13" s="2">
        <v>9</v>
      </c>
      <c r="BD13" s="2">
        <v>10</v>
      </c>
      <c r="BE13" s="2">
        <v>10</v>
      </c>
      <c r="BF13" s="2">
        <v>10</v>
      </c>
      <c r="BG13" s="2">
        <v>10</v>
      </c>
    </row>
    <row r="14" spans="1:59" s="4" customFormat="1" x14ac:dyDescent="0.3"/>
    <row r="613" ht="15" customHeight="1" x14ac:dyDescent="0.3"/>
    <row r="913" ht="15" customHeight="1" x14ac:dyDescent="0.3"/>
    <row r="1813" ht="15" customHeight="1" x14ac:dyDescent="0.3"/>
  </sheetData>
  <autoFilter ref="A3:H11" xr:uid="{FB531C1A-D847-44E6-8FDF-3D345D4247B5}"/>
  <hyperlinks>
    <hyperlink ref="F1" location="'Table 1'!A1" display="Back to map" xr:uid="{30F93B19-0E89-4046-8037-A68F3D7310E9}"/>
    <hyperlink ref="F1:G1" location="'Table 2'!A1" display="Back to info page" xr:uid="{4FB1E292-5E62-40D2-8997-186F531B81FD}"/>
    <hyperlink ref="K11" r:id="rId1" xr:uid="{648B2CD3-D06B-4555-B1CC-C3DAF8AEB205}"/>
    <hyperlink ref="K10" r:id="rId2" xr:uid="{E2F7DBD8-451D-4454-9086-72F128630C8E}"/>
    <hyperlink ref="K9" r:id="rId3" xr:uid="{33397B5D-1C64-44E8-915A-164686BFB163}"/>
    <hyperlink ref="K8" r:id="rId4" xr:uid="{5C15E9DD-9A72-4FE0-84C6-D96B7A7020F2}"/>
    <hyperlink ref="K7" r:id="rId5" xr:uid="{AAACB5EF-ACB2-4A76-94F9-E9C046EC0A59}"/>
    <hyperlink ref="K6" r:id="rId6" xr:uid="{CFCD0E1C-5DEF-4B2A-8129-79F0ADEF0DE4}"/>
    <hyperlink ref="K5" r:id="rId7" xr:uid="{252DD613-756D-4DFA-885C-E048C9720B1C}"/>
    <hyperlink ref="K4" r:id="rId8" xr:uid="{94ACC17E-F886-4EC1-AB41-F94073E9A731}"/>
    <hyperlink ref="I11" r:id="rId9" xr:uid="{69F476A1-43D1-4036-A440-DC5394CA9EFF}"/>
    <hyperlink ref="I10" r:id="rId10" xr:uid="{DE858E4F-5525-4C95-AA04-36CA055B7EC9}"/>
    <hyperlink ref="I9" r:id="rId11" xr:uid="{148DD93F-E9C4-44BC-A8D0-AC6FAF61E96E}"/>
    <hyperlink ref="I8" r:id="rId12" xr:uid="{26BCFB4D-1065-4A75-B68B-B5C9C6359E68}"/>
    <hyperlink ref="I7" r:id="rId13" xr:uid="{16B41DAB-FAF4-446A-83F2-7FFAE019F2E8}"/>
    <hyperlink ref="I6" r:id="rId14" xr:uid="{EDBBC8D6-4CED-44B4-9840-82ED08B0E34D}"/>
    <hyperlink ref="I5" r:id="rId15" xr:uid="{9BDD65B9-D09A-45BE-9CF2-6A45C46BEC95}"/>
    <hyperlink ref="I4" r:id="rId16" xr:uid="{C18E7D31-C847-42C4-9B4F-C52479AADECC}"/>
    <hyperlink ref="J11" r:id="rId17" xr:uid="{46570124-38C1-4D4A-B9B3-A0F871C2564B}"/>
    <hyperlink ref="J10" r:id="rId18" xr:uid="{22955D80-B014-414F-84C0-88AF5459BB83}"/>
    <hyperlink ref="J8" r:id="rId19" xr:uid="{9B9BC9E4-6ED7-4A6A-AB80-8D93D55CD9BE}"/>
    <hyperlink ref="J6" r:id="rId20" xr:uid="{8F539E43-EF78-4DDC-9703-8E733ACC6487}"/>
    <hyperlink ref="J5" r:id="rId21" xr:uid="{F41491B6-93C2-4E23-A6F6-17EAB214A00C}"/>
    <hyperlink ref="J4" r:id="rId22" xr:uid="{24DDF6B1-FE0E-4BF5-9450-FEDD8ADB06F5}"/>
  </hyperlinks>
  <pageMargins left="0.7" right="0.7" top="0.75" bottom="0.75" header="0.3" footer="0.3"/>
  <pageSetup paperSize="9" orientation="portrait"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A6BE-A389-47BE-A91E-2156A62E4A9B}">
  <dimension ref="A1:BX10"/>
  <sheetViews>
    <sheetView showZeros="0" tabSelected="1" zoomScaleNormal="100" workbookViewId="0">
      <pane xSplit="7" ySplit="2" topLeftCell="H3" activePane="bottomRight" state="frozen"/>
      <selection activeCell="C1" sqref="C1"/>
      <selection pane="topRight" activeCell="C1" sqref="C1"/>
      <selection pane="bottomLeft" activeCell="C1" sqref="C1"/>
      <selection pane="bottomRight" activeCell="H3" sqref="H3"/>
    </sheetView>
  </sheetViews>
  <sheetFormatPr defaultRowHeight="12.5" x14ac:dyDescent="0.25"/>
  <cols>
    <col min="1" max="1" width="8.7265625" customWidth="1"/>
    <col min="2" max="3" width="8.7265625" hidden="1" customWidth="1"/>
    <col min="6" max="6" width="24.453125" customWidth="1"/>
    <col min="11" max="11" width="11.453125" customWidth="1"/>
    <col min="19" max="19" width="11.1796875" customWidth="1"/>
    <col min="21" max="21" width="12" customWidth="1"/>
    <col min="23" max="26" width="10.54296875" customWidth="1"/>
    <col min="28" max="28" width="10.453125" customWidth="1"/>
    <col min="29" max="29" width="10.54296875" customWidth="1"/>
    <col min="30" max="30" width="11.81640625" customWidth="1"/>
    <col min="32" max="32" width="11.7265625" customWidth="1"/>
    <col min="33" max="33" width="16.26953125" customWidth="1"/>
    <col min="35" max="35" width="10.54296875" customWidth="1"/>
    <col min="36" max="36" width="14.453125" customWidth="1"/>
    <col min="38" max="38" width="21.81640625" customWidth="1"/>
  </cols>
  <sheetData>
    <row r="1" spans="1:76" ht="28" customHeight="1" x14ac:dyDescent="0.5">
      <c r="B1" s="1"/>
      <c r="C1" s="2"/>
      <c r="D1" s="1" t="s">
        <v>1</v>
      </c>
      <c r="E1" s="2"/>
      <c r="F1" s="2"/>
      <c r="G1" s="168" t="s">
        <v>351</v>
      </c>
      <c r="H1" s="169"/>
      <c r="I1" s="170" t="s">
        <v>2</v>
      </c>
      <c r="J1" s="171"/>
      <c r="K1" s="171"/>
      <c r="L1" s="172"/>
      <c r="M1" s="170" t="s">
        <v>3</v>
      </c>
      <c r="N1" s="172"/>
      <c r="O1" s="170" t="s">
        <v>4</v>
      </c>
      <c r="P1" s="171"/>
      <c r="Q1" s="171"/>
      <c r="R1" s="172"/>
      <c r="S1" s="170" t="s">
        <v>5</v>
      </c>
      <c r="T1" s="172"/>
      <c r="U1" s="170" t="s">
        <v>6</v>
      </c>
      <c r="V1" s="172"/>
      <c r="W1" s="175" t="s">
        <v>7</v>
      </c>
      <c r="X1" s="176"/>
      <c r="Y1" s="176"/>
      <c r="Z1" s="176"/>
      <c r="AA1" s="177"/>
      <c r="AB1" s="103" t="s">
        <v>8</v>
      </c>
      <c r="AC1" s="170" t="s">
        <v>9</v>
      </c>
      <c r="AD1" s="171"/>
      <c r="AE1" s="171"/>
      <c r="AF1" s="172"/>
      <c r="AG1" s="156" t="s">
        <v>427</v>
      </c>
      <c r="AH1" s="173" t="s">
        <v>428</v>
      </c>
      <c r="AI1" s="174"/>
      <c r="AJ1" s="157" t="s">
        <v>450</v>
      </c>
      <c r="BB1">
        <v>3</v>
      </c>
      <c r="BC1">
        <v>3</v>
      </c>
      <c r="BD1">
        <v>3</v>
      </c>
      <c r="BE1">
        <v>4</v>
      </c>
      <c r="BF1">
        <v>4</v>
      </c>
      <c r="BG1">
        <v>5</v>
      </c>
      <c r="BH1">
        <v>5</v>
      </c>
      <c r="BI1">
        <v>5</v>
      </c>
      <c r="BJ1">
        <v>5</v>
      </c>
      <c r="BK1">
        <v>6</v>
      </c>
      <c r="BL1">
        <v>6</v>
      </c>
      <c r="BM1">
        <v>7</v>
      </c>
      <c r="BN1">
        <v>7</v>
      </c>
      <c r="BO1">
        <v>8</v>
      </c>
      <c r="BP1">
        <v>8</v>
      </c>
      <c r="BQ1">
        <v>8</v>
      </c>
      <c r="BR1">
        <v>8</v>
      </c>
      <c r="BS1">
        <v>8</v>
      </c>
      <c r="BT1">
        <v>9</v>
      </c>
      <c r="BU1">
        <v>10</v>
      </c>
      <c r="BV1">
        <v>10</v>
      </c>
      <c r="BW1">
        <v>10</v>
      </c>
      <c r="BX1">
        <v>10</v>
      </c>
    </row>
    <row r="2" spans="1:76" ht="117" x14ac:dyDescent="0.3">
      <c r="B2" s="3" t="str">
        <f>'Table 1'!B3</f>
        <v>Duplicate?</v>
      </c>
      <c r="C2" s="3" t="str">
        <f>'Table 1'!C3</f>
        <v>List</v>
      </c>
      <c r="D2" s="3" t="str">
        <f>'Table 1'!D3</f>
        <v>Substance Group</v>
      </c>
      <c r="E2" s="3" t="str">
        <f>'Table 1'!E3</f>
        <v>Category</v>
      </c>
      <c r="F2" s="3" t="str">
        <f>'Table 1'!F3</f>
        <v>Substance name</v>
      </c>
      <c r="G2" s="3" t="str">
        <f>'Table 1'!G3</f>
        <v>CASNo.</v>
      </c>
      <c r="H2" s="20" t="str">
        <f>'Table 1'!H3</f>
        <v>EC NUMBER</v>
      </c>
      <c r="I2" s="11" t="s">
        <v>10</v>
      </c>
      <c r="J2" s="9" t="s">
        <v>11</v>
      </c>
      <c r="K2" s="20" t="s">
        <v>463</v>
      </c>
      <c r="L2" s="10" t="s">
        <v>12</v>
      </c>
      <c r="M2" s="11" t="s">
        <v>13</v>
      </c>
      <c r="N2" s="10" t="s">
        <v>14</v>
      </c>
      <c r="O2" s="11" t="s">
        <v>15</v>
      </c>
      <c r="P2" s="9" t="s">
        <v>16</v>
      </c>
      <c r="Q2" s="9" t="s">
        <v>17</v>
      </c>
      <c r="R2" s="10" t="s">
        <v>18</v>
      </c>
      <c r="S2" s="11" t="s">
        <v>19</v>
      </c>
      <c r="T2" s="10" t="s">
        <v>20</v>
      </c>
      <c r="U2" s="11" t="s">
        <v>21</v>
      </c>
      <c r="V2" s="10" t="s">
        <v>22</v>
      </c>
      <c r="W2" s="11" t="s">
        <v>23</v>
      </c>
      <c r="X2" s="9" t="s">
        <v>24</v>
      </c>
      <c r="Y2" s="9" t="s">
        <v>25</v>
      </c>
      <c r="Z2" s="9" t="s">
        <v>26</v>
      </c>
      <c r="AA2" s="10" t="s">
        <v>27</v>
      </c>
      <c r="AB2" s="12" t="s">
        <v>28</v>
      </c>
      <c r="AC2" s="11" t="s">
        <v>29</v>
      </c>
      <c r="AD2" s="9" t="s">
        <v>464</v>
      </c>
      <c r="AE2" s="9" t="s">
        <v>30</v>
      </c>
      <c r="AF2" s="10" t="s">
        <v>31</v>
      </c>
      <c r="AG2" s="152" t="s">
        <v>451</v>
      </c>
      <c r="AH2" s="153" t="s">
        <v>452</v>
      </c>
      <c r="AI2" s="154" t="s">
        <v>453</v>
      </c>
      <c r="AJ2" s="155" t="s">
        <v>454</v>
      </c>
      <c r="AL2" s="134" t="s">
        <v>455</v>
      </c>
      <c r="BB2" s="4" t="s">
        <v>10</v>
      </c>
      <c r="BC2" s="4" t="s">
        <v>11</v>
      </c>
      <c r="BD2" s="4" t="s">
        <v>12</v>
      </c>
      <c r="BE2" s="4" t="s">
        <v>13</v>
      </c>
      <c r="BF2" s="4" t="s">
        <v>14</v>
      </c>
      <c r="BG2" s="4" t="s">
        <v>15</v>
      </c>
      <c r="BH2" s="4" t="s">
        <v>16</v>
      </c>
      <c r="BI2" s="4" t="s">
        <v>17</v>
      </c>
      <c r="BJ2" s="4" t="s">
        <v>18</v>
      </c>
      <c r="BK2" s="4" t="s">
        <v>19</v>
      </c>
      <c r="BL2" s="4" t="s">
        <v>20</v>
      </c>
      <c r="BM2" s="4" t="s">
        <v>21</v>
      </c>
      <c r="BN2" s="4" t="s">
        <v>22</v>
      </c>
      <c r="BO2" s="4" t="s">
        <v>23</v>
      </c>
      <c r="BP2" s="4" t="s">
        <v>24</v>
      </c>
      <c r="BQ2" s="4" t="s">
        <v>25</v>
      </c>
      <c r="BR2" s="4" t="s">
        <v>32</v>
      </c>
      <c r="BS2" s="4" t="s">
        <v>27</v>
      </c>
      <c r="BT2" s="4" t="s">
        <v>28</v>
      </c>
      <c r="BU2" s="4" t="s">
        <v>29</v>
      </c>
      <c r="BV2" s="4" t="s">
        <v>464</v>
      </c>
      <c r="BW2" s="4" t="s">
        <v>30</v>
      </c>
      <c r="BX2" s="4" t="s">
        <v>31</v>
      </c>
    </row>
    <row r="3" spans="1:76" ht="13" x14ac:dyDescent="0.3">
      <c r="A3" s="56" t="s">
        <v>353</v>
      </c>
      <c r="B3" s="5">
        <f>'Table 1'!B4</f>
        <v>0</v>
      </c>
      <c r="C3" s="5">
        <f>'Table 1'!C4</f>
        <v>2</v>
      </c>
      <c r="D3" s="5" t="str">
        <f>'Table 1'!D4</f>
        <v>UV filters benzophenones</v>
      </c>
      <c r="E3" s="7" t="str">
        <f>'Table 1'!E4</f>
        <v>B</v>
      </c>
      <c r="F3" s="7" t="str">
        <f>'Table 1'!F4</f>
        <v>BP-3 (benzophenone-3)</v>
      </c>
      <c r="G3" s="18" t="str">
        <f>'Table 1'!G4</f>
        <v>131-57-7</v>
      </c>
      <c r="H3" s="135" t="str">
        <f>'Table 1'!H4</f>
        <v>205-031-5</v>
      </c>
      <c r="I3" s="97" t="str">
        <f>IF('Table 2'!BB3=1,"Y","")</f>
        <v/>
      </c>
      <c r="J3" s="95" t="str">
        <f>IF('Table 2'!BC3="-","","Y")</f>
        <v/>
      </c>
      <c r="K3" s="95" t="str">
        <f>IF('Table 3'!R3="","","Y")</f>
        <v/>
      </c>
      <c r="L3" s="95" t="str">
        <f>IF('Table 2'!BD3="Y","Y","")</f>
        <v/>
      </c>
      <c r="M3" s="95" t="str">
        <f>IF('Table 2'!BE3=1,"Y","")</f>
        <v/>
      </c>
      <c r="N3" s="95" t="str">
        <f>IF('Table 2'!BF3="Y","Y","")</f>
        <v/>
      </c>
      <c r="O3" s="95" t="str">
        <f>IF('Table 2'!BG3=1,"Y","")</f>
        <v/>
      </c>
      <c r="P3" s="95" t="str">
        <f>IF('Table 2'!BH3=1,"Y","")</f>
        <v/>
      </c>
      <c r="Q3" s="95" t="str">
        <f>IF('Table 2'!BI3=1,"Y","")</f>
        <v/>
      </c>
      <c r="R3" s="95" t="str">
        <f>IF('Table 2'!BJ3="Y","Y","")</f>
        <v/>
      </c>
      <c r="S3" s="95" t="str">
        <f>IF('Table 2'!BK3=1,"Y","")</f>
        <v>Y</v>
      </c>
      <c r="T3" s="95" t="str">
        <f>IF('Table 2'!BL3=1,"Y","")</f>
        <v>Y</v>
      </c>
      <c r="U3" s="95" t="str">
        <f>IF('Table 2'!BM3=1,"Y","")</f>
        <v/>
      </c>
      <c r="V3" s="95" t="str">
        <f>IF('Table 2'!BN3="Y","Y","")</f>
        <v/>
      </c>
      <c r="W3" s="95" t="str">
        <f>IF('Table 2'!BO3=1,"Y","")</f>
        <v>Y</v>
      </c>
      <c r="X3" s="95" t="str">
        <f>IF('Table 2'!BP3=1,"Y","")</f>
        <v/>
      </c>
      <c r="Y3" s="95" t="str">
        <f>IF('Table 2'!BQ3=1,"Y","")</f>
        <v/>
      </c>
      <c r="Z3" s="95" t="str">
        <f>IF('Table 2'!BR3="Y","Y","")</f>
        <v>Y</v>
      </c>
      <c r="AA3" s="95" t="str">
        <f>IF('Table 2'!BS3=1,"Y","")</f>
        <v/>
      </c>
      <c r="AB3" s="95" t="str">
        <f>IF('Table 2'!BT3="Y","Y","")</f>
        <v/>
      </c>
      <c r="AC3" s="95" t="str">
        <f>IF('Table 2'!BU3="Y","Y","")</f>
        <v>Y</v>
      </c>
      <c r="AD3" s="95" t="str">
        <f>IF('Table 2'!BV3=1,"Y","")</f>
        <v/>
      </c>
      <c r="AE3" s="95" t="str">
        <f>IF('Table 2'!BW3=1,"Y","")</f>
        <v/>
      </c>
      <c r="AF3" s="95" t="str">
        <f>IF('Table 2'!BX3=1,"Y","")</f>
        <v/>
      </c>
      <c r="AG3" s="96" t="str">
        <f>IF('Table 11 Profess+consumer'!B3=1,"Y","")</f>
        <v>Y</v>
      </c>
      <c r="AH3" s="96" t="str">
        <f>IF(COUNT('Table 12 Class+OSH+waste'!K3:P3,"")&lt;COUNTA('Table 12 Class+OSH+waste'!K3:P3),"Y","")</f>
        <v>Y</v>
      </c>
      <c r="AI3" s="96" t="str">
        <f>IF(COUNT('Table 12 Class+OSH+waste'!Q3:V3,"")&lt;COUNTA('Table 12 Class+OSH+waste'!Q3:V3),"Y","")</f>
        <v>Y</v>
      </c>
      <c r="AJ3" s="98" t="str">
        <f>IF('Table 13 Environmental'!B4=1,"Y","")</f>
        <v/>
      </c>
      <c r="BB3" s="2" t="str">
        <f>IF(COUNTIF('Table 3'!I3:O3,"-")&lt;COUNTA('Table 3'!I3:O3),1,"-")</f>
        <v>-</v>
      </c>
      <c r="BC3" s="2" t="str">
        <f>'Table 3'!P3</f>
        <v>-</v>
      </c>
      <c r="BD3" s="2" t="str">
        <f>'Table 3'!Q3</f>
        <v>-</v>
      </c>
      <c r="BE3" s="13" t="str">
        <f>IF(COUNTIF('Table 4'!I3:N3,"-")&lt;COUNTA('Table 4'!I3:N3),1,"-")</f>
        <v>-</v>
      </c>
      <c r="BF3" s="14" t="str">
        <f>IF(COUNTIF('Table 4'!O3:AO3,"-")&lt;COUNTA('Table 4'!O3:AO3),"Y","N")</f>
        <v>N</v>
      </c>
      <c r="BG3" s="13" t="str">
        <f>IF(COUNTIF('Table 5'!I3:M3,"-")&lt;COUNTA('Table 5'!I3:M3),1,"-")</f>
        <v>-</v>
      </c>
      <c r="BH3" s="13" t="str">
        <f>IF(COUNTIF('Table 5'!N3:S3,"-")&lt;COUNTA('Table 5'!N3:S3),1,"-")</f>
        <v>-</v>
      </c>
      <c r="BI3" s="13" t="str">
        <f>IF(COUNTIF('Table 5'!T3:U3,"-")&lt;COUNTA('Table 5'!T3:U3),1,"-")</f>
        <v>-</v>
      </c>
      <c r="BJ3" s="15" t="str">
        <f>IF(COUNTIF('Table 5'!V3:AP3,"-")&lt;COUNTA('Table 5'!V3:AP3),"Y","N")</f>
        <v>N</v>
      </c>
      <c r="BK3" s="13">
        <f>IF(COUNTIF('Table 6'!I3:P3,"-")&lt;COUNTA('Table 6'!I3:P3),1,"-")</f>
        <v>1</v>
      </c>
      <c r="BL3" s="13">
        <f>IF(COUNTIF('Table 6'!Q3:AC3,"-")&lt;COUNTA('Table 6'!Q3:AC3),1,"-")</f>
        <v>1</v>
      </c>
      <c r="BM3" s="13" t="str">
        <f>IF(COUNTIF('Table 7'!I3:P3,"-")&lt;COUNTA('Table 7'!I3:P3),1,"-")</f>
        <v>-</v>
      </c>
      <c r="BN3" s="14" t="str">
        <f>IF(COUNTIF('Table 7'!Q3:AV3,"-")&lt;COUNTA('Table 7'!Q3:AV3),"Y","N")</f>
        <v>N</v>
      </c>
      <c r="BO3" s="13">
        <f>IF('Table 8'!I3="-","-",1)</f>
        <v>1</v>
      </c>
      <c r="BP3" s="13" t="str">
        <f>IF('Table 8'!K3="-","-",1)</f>
        <v>-</v>
      </c>
      <c r="BQ3" s="13" t="str">
        <f>IF('Table 8'!L3="-","-",1)</f>
        <v>-</v>
      </c>
      <c r="BR3" s="2" t="str">
        <f>IF(COUNTIF('Table 8'!M3:S3,"-")&lt;COUNTA('Table 8'!M3:S3),"Y","N")</f>
        <v>Y</v>
      </c>
      <c r="BS3" s="13" t="str">
        <f>IF(COUNTIF('Table 8'!T3:AJ3,"-")&lt;COUNTA('Table 8'!T3:AJ3),1,"-")</f>
        <v>-</v>
      </c>
      <c r="BT3" s="14" t="str">
        <f>IF('Table 9'!B3=1,"Y","N")</f>
        <v>N</v>
      </c>
      <c r="BU3" s="2" t="str">
        <f>IF(COUNTIF('Table 10'!I4:J4,"-")&lt;COUNTA('Table 10'!I4:J4),"Y","N")</f>
        <v>Y</v>
      </c>
      <c r="BV3" s="13" t="str">
        <f>IF('Table 10'!K4="-","-",1)</f>
        <v>-</v>
      </c>
      <c r="BW3" s="13" t="str">
        <f>IF('Table 10'!L4="-","-",1)</f>
        <v>-</v>
      </c>
      <c r="BX3" s="13" t="str">
        <f>IF('Table 10'!M4="-","-",1)</f>
        <v>-</v>
      </c>
    </row>
    <row r="4" spans="1:76" ht="13" x14ac:dyDescent="0.3">
      <c r="A4" s="56" t="s">
        <v>353</v>
      </c>
      <c r="B4" s="5">
        <f>'Table 1'!B5</f>
        <v>0</v>
      </c>
      <c r="C4" s="5">
        <f>'Table 1'!C5</f>
        <v>2</v>
      </c>
      <c r="D4" s="5" t="str">
        <f>'Table 1'!D5</f>
        <v>UV filters benzophenones</v>
      </c>
      <c r="E4" s="7" t="str">
        <f>'Table 1'!E5</f>
        <v>C</v>
      </c>
      <c r="F4" s="7" t="str">
        <f>'Table 1'!F5</f>
        <v>BP (benzopenone)</v>
      </c>
      <c r="G4" s="18" t="str">
        <f>'Table 1'!G5</f>
        <v>119-61-9</v>
      </c>
      <c r="H4" s="135" t="str">
        <f>'Table 1'!H5</f>
        <v>204-337-6</v>
      </c>
      <c r="I4" s="97" t="str">
        <f>IF('Table 2'!BB4=1,"Y","")</f>
        <v/>
      </c>
      <c r="J4" s="95" t="str">
        <f>IF('Table 2'!BC4="-","","Y")</f>
        <v/>
      </c>
      <c r="K4" s="95" t="str">
        <f>IF('Table 3'!R4="","","Y")</f>
        <v/>
      </c>
      <c r="L4" s="95" t="str">
        <f>IF('Table 2'!BD4="Y","Y","")</f>
        <v/>
      </c>
      <c r="M4" s="95" t="str">
        <f>IF('Table 2'!BE4=1,"Y","")</f>
        <v/>
      </c>
      <c r="N4" s="95" t="str">
        <f>IF('Table 2'!BF4="Y","Y","")</f>
        <v/>
      </c>
      <c r="O4" s="95" t="str">
        <f>IF('Table 2'!BG4=1,"Y","")</f>
        <v/>
      </c>
      <c r="P4" s="95" t="str">
        <f>IF('Table 2'!BH4=1,"Y","")</f>
        <v/>
      </c>
      <c r="Q4" s="95" t="str">
        <f>IF('Table 2'!BI4=1,"Y","")</f>
        <v/>
      </c>
      <c r="R4" s="95" t="str">
        <f>IF('Table 2'!BJ4="Y","Y","")</f>
        <v/>
      </c>
      <c r="S4" s="95" t="str">
        <f>IF('Table 2'!BK4=1,"Y","")</f>
        <v>Y</v>
      </c>
      <c r="T4" s="95" t="str">
        <f>IF('Table 2'!BL4=1,"Y","")</f>
        <v>Y</v>
      </c>
      <c r="U4" s="95" t="str">
        <f>IF('Table 2'!BM4=1,"Y","")</f>
        <v/>
      </c>
      <c r="V4" s="95" t="str">
        <f>IF('Table 2'!BN4="Y","Y","")</f>
        <v>Y</v>
      </c>
      <c r="W4" s="95" t="str">
        <f>IF('Table 2'!BO4=1,"Y","")</f>
        <v>Y</v>
      </c>
      <c r="X4" s="95" t="str">
        <f>IF('Table 2'!BP4=1,"Y","")</f>
        <v>Y</v>
      </c>
      <c r="Y4" s="95" t="str">
        <f>IF('Table 2'!BQ4=1,"Y","")</f>
        <v/>
      </c>
      <c r="Z4" s="95" t="str">
        <f>IF('Table 2'!BR4="Y","Y","")</f>
        <v>Y</v>
      </c>
      <c r="AA4" s="95" t="str">
        <f>IF('Table 2'!BS4=1,"Y","")</f>
        <v/>
      </c>
      <c r="AB4" s="95" t="str">
        <f>IF('Table 2'!BT4="Y","Y","")</f>
        <v/>
      </c>
      <c r="AC4" s="95" t="str">
        <f>IF('Table 2'!BU4="Y","Y","")</f>
        <v>Y</v>
      </c>
      <c r="AD4" s="95" t="str">
        <f>IF('Table 2'!BV4=1,"Y","")</f>
        <v/>
      </c>
      <c r="AE4" s="95" t="str">
        <f>IF('Table 2'!BW4=1,"Y","")</f>
        <v/>
      </c>
      <c r="AF4" s="95" t="str">
        <f>IF('Table 2'!BX4=1,"Y","")</f>
        <v/>
      </c>
      <c r="AG4" s="96" t="str">
        <f>IF('Table 11 Profess+consumer'!B4=1,"Y","")</f>
        <v>Y</v>
      </c>
      <c r="AH4" s="96" t="str">
        <f>IF(COUNT('Table 12 Class+OSH+waste'!K4:P4,"")&lt;COUNTA('Table 12 Class+OSH+waste'!K4:P4),"Y","")</f>
        <v>Y</v>
      </c>
      <c r="AI4" s="96" t="str">
        <f>IF(COUNT('Table 12 Class+OSH+waste'!Q4:V4,"")&lt;COUNTA('Table 12 Class+OSH+waste'!Q4:V4),"Y","")</f>
        <v>Y</v>
      </c>
      <c r="AJ4" s="98" t="str">
        <f>IF('Table 13 Environmental'!B5=1,"Y","")</f>
        <v/>
      </c>
      <c r="BB4" s="2" t="str">
        <f>IF(COUNTIF('Table 3'!I4:O4,"-")&lt;COUNTA('Table 3'!I4:O4),1,"-")</f>
        <v>-</v>
      </c>
      <c r="BC4" s="2" t="str">
        <f>'Table 3'!P4</f>
        <v>-</v>
      </c>
      <c r="BD4" s="2" t="str">
        <f>'Table 3'!Q4</f>
        <v>-</v>
      </c>
      <c r="BE4" s="13" t="str">
        <f>IF(COUNTIF('Table 4'!I4:N4,"-")&lt;COUNTA('Table 4'!I4:N4),1,"-")</f>
        <v>-</v>
      </c>
      <c r="BF4" s="14" t="str">
        <f>IF(COUNTIF('Table 4'!O4:AO4,"-")&lt;COUNTA('Table 4'!O4:AO4),"Y","N")</f>
        <v>N</v>
      </c>
      <c r="BG4" s="13" t="str">
        <f>IF(COUNTIF('Table 5'!I4:M4,"-")&lt;COUNTA('Table 5'!I4:M4),1,"-")</f>
        <v>-</v>
      </c>
      <c r="BH4" s="13" t="str">
        <f>IF(COUNTIF('Table 5'!N4:S4,"-")&lt;COUNTA('Table 5'!N4:S4),1,"-")</f>
        <v>-</v>
      </c>
      <c r="BI4" s="13" t="str">
        <f>IF(COUNTIF('Table 5'!T4:U4,"-")&lt;COUNTA('Table 5'!T4:U4),1,"-")</f>
        <v>-</v>
      </c>
      <c r="BJ4" s="15" t="str">
        <f>IF(COUNTIF('Table 5'!V4:AP4,"-")&lt;COUNTA('Table 5'!V4:AP4),"Y","N")</f>
        <v>N</v>
      </c>
      <c r="BK4" s="13">
        <f>IF(COUNTIF('Table 6'!I4:P4,"-")&lt;COUNTA('Table 6'!I4:P4),1,"-")</f>
        <v>1</v>
      </c>
      <c r="BL4" s="13">
        <f>IF(COUNTIF('Table 6'!Q4:AC4,"-")&lt;COUNTA('Table 6'!Q4:AC4),1,"-")</f>
        <v>1</v>
      </c>
      <c r="BM4" s="13" t="str">
        <f>IF(COUNTIF('Table 7'!I4:P4,"-")&lt;COUNTA('Table 7'!I4:P4),1,"-")</f>
        <v>-</v>
      </c>
      <c r="BN4" s="14" t="str">
        <f>IF(COUNTIF('Table 7'!Q4:AV4,"-")&lt;COUNTA('Table 7'!Q4:AV4),"Y","N")</f>
        <v>Y</v>
      </c>
      <c r="BO4" s="13">
        <f>IF('Table 8'!I4="-","-",1)</f>
        <v>1</v>
      </c>
      <c r="BP4" s="13">
        <f>IF('Table 8'!K4="-","-",1)</f>
        <v>1</v>
      </c>
      <c r="BQ4" s="13" t="str">
        <f>IF('Table 8'!L4="-","-",1)</f>
        <v>-</v>
      </c>
      <c r="BR4" s="2" t="str">
        <f>IF(COUNTIF('Table 8'!M4:S4,"-")&lt;COUNTA('Table 8'!M4:S4),"Y","N")</f>
        <v>Y</v>
      </c>
      <c r="BS4" s="13" t="str">
        <f>IF(COUNTIF('Table 8'!T4:AJ4,"-")&lt;COUNTA('Table 8'!T4:AJ4),1,"-")</f>
        <v>-</v>
      </c>
      <c r="BT4" s="14" t="str">
        <f>IF('Table 9'!B4=1,"Y","N")</f>
        <v>N</v>
      </c>
      <c r="BU4" s="2" t="str">
        <f>IF(COUNTIF('Table 10'!I5:J5,"-")&lt;COUNTA('Table 10'!I5:J5),"Y","N")</f>
        <v>Y</v>
      </c>
      <c r="BV4" s="13" t="str">
        <f>IF('Table 10'!K5="-","-",1)</f>
        <v>-</v>
      </c>
      <c r="BW4" s="13" t="str">
        <f>IF('Table 10'!L5="-","-",1)</f>
        <v>-</v>
      </c>
      <c r="BX4" s="13" t="str">
        <f>IF('Table 10'!M5="-","-",1)</f>
        <v>-</v>
      </c>
    </row>
    <row r="5" spans="1:76" ht="13" x14ac:dyDescent="0.3">
      <c r="B5" s="5">
        <f>'Table 1'!B6</f>
        <v>0</v>
      </c>
      <c r="C5" s="5">
        <f>'Table 1'!C6</f>
        <v>2</v>
      </c>
      <c r="D5" s="5" t="str">
        <f>'Table 1'!D6</f>
        <v>UV filters benzophenones</v>
      </c>
      <c r="E5" s="7" t="str">
        <f>'Table 1'!E6</f>
        <v>C</v>
      </c>
      <c r="F5" s="7" t="str">
        <f>'Table 1'!F6</f>
        <v>BP-1 (benzophenone-1 )</v>
      </c>
      <c r="G5" s="18" t="str">
        <f>'Table 1'!G6</f>
        <v>131-56-6</v>
      </c>
      <c r="H5" s="135" t="str">
        <f>'Table 1'!H6</f>
        <v>205-029-4</v>
      </c>
      <c r="I5" s="97" t="str">
        <f>IF('Table 2'!BB5=1,"Y","")</f>
        <v/>
      </c>
      <c r="J5" s="95" t="str">
        <f>IF('Table 2'!BC5="-","","Y")</f>
        <v/>
      </c>
      <c r="K5" s="95" t="str">
        <f>IF('Table 3'!R5="","","Y")</f>
        <v/>
      </c>
      <c r="L5" s="95" t="str">
        <f>IF('Table 2'!BD5="Y","Y","")</f>
        <v/>
      </c>
      <c r="M5" s="95" t="str">
        <f>IF('Table 2'!BE5=1,"Y","")</f>
        <v/>
      </c>
      <c r="N5" s="95" t="str">
        <f>IF('Table 2'!BF5="Y","Y","")</f>
        <v/>
      </c>
      <c r="O5" s="95" t="str">
        <f>IF('Table 2'!BG5=1,"Y","")</f>
        <v/>
      </c>
      <c r="P5" s="95" t="str">
        <f>IF('Table 2'!BH5=1,"Y","")</f>
        <v/>
      </c>
      <c r="Q5" s="95" t="str">
        <f>IF('Table 2'!BI5=1,"Y","")</f>
        <v/>
      </c>
      <c r="R5" s="95" t="str">
        <f>IF('Table 2'!BJ5="Y","Y","")</f>
        <v/>
      </c>
      <c r="S5" s="95" t="str">
        <f>IF('Table 2'!BK5=1,"Y","")</f>
        <v>Y</v>
      </c>
      <c r="T5" s="95" t="str">
        <f>IF('Table 2'!BL5=1,"Y","")</f>
        <v/>
      </c>
      <c r="U5" s="95" t="str">
        <f>IF('Table 2'!BM5=1,"Y","")</f>
        <v/>
      </c>
      <c r="V5" s="95" t="str">
        <f>IF('Table 2'!BN5="Y","Y","")</f>
        <v/>
      </c>
      <c r="W5" s="95" t="str">
        <f>IF('Table 2'!BO5=1,"Y","")</f>
        <v>Y</v>
      </c>
      <c r="X5" s="95" t="str">
        <f>IF('Table 2'!BP5=1,"Y","")</f>
        <v/>
      </c>
      <c r="Y5" s="95" t="str">
        <f>IF('Table 2'!BQ5=1,"Y","")</f>
        <v/>
      </c>
      <c r="Z5" s="95" t="str">
        <f>IF('Table 2'!BR5="Y","Y","")</f>
        <v>Y</v>
      </c>
      <c r="AA5" s="95" t="str">
        <f>IF('Table 2'!BS5=1,"Y","")</f>
        <v/>
      </c>
      <c r="AB5" s="95" t="str">
        <f>IF('Table 2'!BT5="Y","Y","")</f>
        <v/>
      </c>
      <c r="AC5" s="95" t="str">
        <f>IF('Table 2'!BU5="Y","Y","")</f>
        <v>Y</v>
      </c>
      <c r="AD5" s="95" t="str">
        <f>IF('Table 2'!BV5=1,"Y","")</f>
        <v/>
      </c>
      <c r="AE5" s="95" t="str">
        <f>IF('Table 2'!BW5=1,"Y","")</f>
        <v/>
      </c>
      <c r="AF5" s="95" t="str">
        <f>IF('Table 2'!BX5=1,"Y","")</f>
        <v/>
      </c>
      <c r="AG5" s="96" t="str">
        <f>IF('Table 11 Profess+consumer'!B5=1,"Y","")</f>
        <v>Y</v>
      </c>
      <c r="AH5" s="96" t="str">
        <f>IF(COUNT('Table 12 Class+OSH+waste'!K5:P5,"")&lt;COUNTA('Table 12 Class+OSH+waste'!K5:P5),"Y","")</f>
        <v/>
      </c>
      <c r="AI5" s="96" t="str">
        <f>IF(COUNT('Table 12 Class+OSH+waste'!Q5:V5,"")&lt;COUNTA('Table 12 Class+OSH+waste'!Q5:V5),"Y","")</f>
        <v/>
      </c>
      <c r="AJ5" s="98" t="str">
        <f>IF('Table 13 Environmental'!B6=1,"Y","")</f>
        <v/>
      </c>
      <c r="BB5" s="2" t="str">
        <f>IF(COUNTIF('Table 3'!I5:O5,"-")&lt;COUNTA('Table 3'!I5:O5),1,"-")</f>
        <v>-</v>
      </c>
      <c r="BC5" s="2" t="str">
        <f>'Table 3'!P5</f>
        <v>-</v>
      </c>
      <c r="BD5" s="2" t="str">
        <f>'Table 3'!Q5</f>
        <v>-</v>
      </c>
      <c r="BE5" s="13" t="str">
        <f>IF(COUNTIF('Table 4'!I5:N5,"-")&lt;COUNTA('Table 4'!I5:N5),1,"-")</f>
        <v>-</v>
      </c>
      <c r="BF5" s="14" t="str">
        <f>IF(COUNTIF('Table 4'!O5:AO5,"-")&lt;COUNTA('Table 4'!O5:AO5),"Y","N")</f>
        <v>N</v>
      </c>
      <c r="BG5" s="13" t="str">
        <f>IF(COUNTIF('Table 5'!I5:M5,"-")&lt;COUNTA('Table 5'!I5:M5),1,"-")</f>
        <v>-</v>
      </c>
      <c r="BH5" s="13" t="str">
        <f>IF(COUNTIF('Table 5'!N5:S5,"-")&lt;COUNTA('Table 5'!N5:S5),1,"-")</f>
        <v>-</v>
      </c>
      <c r="BI5" s="13" t="str">
        <f>IF(COUNTIF('Table 5'!T5:U5,"-")&lt;COUNTA('Table 5'!T5:U5),1,"-")</f>
        <v>-</v>
      </c>
      <c r="BJ5" s="15" t="str">
        <f>IF(COUNTIF('Table 5'!V5:AP5,"-")&lt;COUNTA('Table 5'!V5:AP5),"Y","N")</f>
        <v>N</v>
      </c>
      <c r="BK5" s="13">
        <f>IF(COUNTIF('Table 6'!I5:P5,"-")&lt;COUNTA('Table 6'!I5:P5),1,"-")</f>
        <v>1</v>
      </c>
      <c r="BL5" s="13" t="str">
        <f>IF(COUNTIF('Table 6'!Q5:AC5,"-")&lt;COUNTA('Table 6'!Q5:AC5),1,"-")</f>
        <v>-</v>
      </c>
      <c r="BM5" s="13" t="str">
        <f>IF(COUNTIF('Table 7'!I5:P5,"-")&lt;COUNTA('Table 7'!I5:P5),1,"-")</f>
        <v>-</v>
      </c>
      <c r="BN5" s="14" t="str">
        <f>IF(COUNTIF('Table 7'!Q5:AV5,"-")&lt;COUNTA('Table 7'!Q5:AV5),"Y","N")</f>
        <v>N</v>
      </c>
      <c r="BO5" s="13">
        <f>IF('Table 8'!I5="-","-",1)</f>
        <v>1</v>
      </c>
      <c r="BP5" s="13" t="str">
        <f>IF('Table 8'!K5="-","-",1)</f>
        <v>-</v>
      </c>
      <c r="BQ5" s="13" t="str">
        <f>IF('Table 8'!L5="-","-",1)</f>
        <v>-</v>
      </c>
      <c r="BR5" s="2" t="str">
        <f>IF(COUNTIF('Table 8'!M5:S5,"-")&lt;COUNTA('Table 8'!M5:S5),"Y","N")</f>
        <v>Y</v>
      </c>
      <c r="BS5" s="13" t="str">
        <f>IF(COUNTIF('Table 8'!T5:AJ5,"-")&lt;COUNTA('Table 8'!T5:AJ5),1,"-")</f>
        <v>-</v>
      </c>
      <c r="BT5" s="14" t="str">
        <f>IF('Table 9'!B5=1,"Y","N")</f>
        <v>N</v>
      </c>
      <c r="BU5" s="2" t="str">
        <f>IF(COUNTIF('Table 10'!I6:J6,"-")&lt;COUNTA('Table 10'!I6:J6),"Y","N")</f>
        <v>Y</v>
      </c>
      <c r="BV5" s="13" t="str">
        <f>IF('Table 10'!K6="-","-",1)</f>
        <v>-</v>
      </c>
      <c r="BW5" s="13" t="str">
        <f>IF('Table 10'!L6="-","-",1)</f>
        <v>-</v>
      </c>
      <c r="BX5" s="13" t="str">
        <f>IF('Table 10'!M6="-","-",1)</f>
        <v>-</v>
      </c>
    </row>
    <row r="6" spans="1:76" ht="13" x14ac:dyDescent="0.3">
      <c r="B6" s="5">
        <f>'Table 1'!B7</f>
        <v>0</v>
      </c>
      <c r="C6" s="5">
        <f>'Table 1'!C7</f>
        <v>2</v>
      </c>
      <c r="D6" s="5" t="str">
        <f>'Table 1'!D7</f>
        <v>UV filters benzophenones</v>
      </c>
      <c r="E6" s="7" t="str">
        <f>'Table 1'!E7</f>
        <v>C</v>
      </c>
      <c r="F6" s="7" t="str">
        <f>'Table 1'!F7</f>
        <v>BP- 2 (benzophenone-2)</v>
      </c>
      <c r="G6" s="18" t="str">
        <f>'Table 1'!G7</f>
        <v>131-55-5</v>
      </c>
      <c r="H6" s="135" t="str">
        <f>'Table 1'!H7</f>
        <v>205-028-9</v>
      </c>
      <c r="I6" s="97" t="str">
        <f>IF('Table 2'!BB6=1,"Y","")</f>
        <v/>
      </c>
      <c r="J6" s="95" t="str">
        <f>IF('Table 2'!BC6="-","","Y")</f>
        <v/>
      </c>
      <c r="K6" s="95" t="str">
        <f>IF('Table 3'!R6="","","Y")</f>
        <v/>
      </c>
      <c r="L6" s="95" t="str">
        <f>IF('Table 2'!BD6="Y","Y","")</f>
        <v/>
      </c>
      <c r="M6" s="95" t="str">
        <f>IF('Table 2'!BE6=1,"Y","")</f>
        <v/>
      </c>
      <c r="N6" s="95" t="str">
        <f>IF('Table 2'!BF6="Y","Y","")</f>
        <v/>
      </c>
      <c r="O6" s="95" t="str">
        <f>IF('Table 2'!BG6=1,"Y","")</f>
        <v/>
      </c>
      <c r="P6" s="95" t="str">
        <f>IF('Table 2'!BH6=1,"Y","")</f>
        <v/>
      </c>
      <c r="Q6" s="95" t="str">
        <f>IF('Table 2'!BI6=1,"Y","")</f>
        <v/>
      </c>
      <c r="R6" s="95" t="str">
        <f>IF('Table 2'!BJ6="Y","Y","")</f>
        <v/>
      </c>
      <c r="S6" s="95" t="str">
        <f>IF('Table 2'!BK6=1,"Y","")</f>
        <v>Y</v>
      </c>
      <c r="T6" s="95" t="str">
        <f>IF('Table 2'!BL6=1,"Y","")</f>
        <v/>
      </c>
      <c r="U6" s="95" t="str">
        <f>IF('Table 2'!BM6=1,"Y","")</f>
        <v/>
      </c>
      <c r="V6" s="95" t="str">
        <f>IF('Table 2'!BN6="Y","Y","")</f>
        <v/>
      </c>
      <c r="W6" s="95" t="str">
        <f>IF('Table 2'!BO6=1,"Y","")</f>
        <v/>
      </c>
      <c r="X6" s="95" t="str">
        <f>IF('Table 2'!BP6=1,"Y","")</f>
        <v/>
      </c>
      <c r="Y6" s="95" t="str">
        <f>IF('Table 2'!BQ6=1,"Y","")</f>
        <v/>
      </c>
      <c r="Z6" s="95" t="str">
        <f>IF('Table 2'!BR6="Y","Y","")</f>
        <v/>
      </c>
      <c r="AA6" s="95" t="str">
        <f>IF('Table 2'!BS6=1,"Y","")</f>
        <v/>
      </c>
      <c r="AB6" s="95" t="str">
        <f>IF('Table 2'!BT6="Y","Y","")</f>
        <v/>
      </c>
      <c r="AC6" s="95" t="str">
        <f>IF('Table 2'!BU6="Y","Y","")</f>
        <v/>
      </c>
      <c r="AD6" s="95" t="str">
        <f>IF('Table 2'!BV6=1,"Y","")</f>
        <v/>
      </c>
      <c r="AE6" s="95" t="str">
        <f>IF('Table 2'!BW6=1,"Y","")</f>
        <v/>
      </c>
      <c r="AF6" s="95" t="str">
        <f>IF('Table 2'!BX6=1,"Y","")</f>
        <v/>
      </c>
      <c r="AG6" s="96" t="str">
        <f>IF('Table 11 Profess+consumer'!B6=1,"Y","")</f>
        <v>Y</v>
      </c>
      <c r="AH6" s="96" t="str">
        <f>IF(COUNT('Table 12 Class+OSH+waste'!K6:P6,"")&lt;COUNTA('Table 12 Class+OSH+waste'!K6:P6),"Y","")</f>
        <v/>
      </c>
      <c r="AI6" s="96" t="str">
        <f>IF(COUNT('Table 12 Class+OSH+waste'!Q6:V6,"")&lt;COUNTA('Table 12 Class+OSH+waste'!Q6:V6),"Y","")</f>
        <v/>
      </c>
      <c r="AJ6" s="98" t="str">
        <f>IF('Table 13 Environmental'!B7=1,"Y","")</f>
        <v/>
      </c>
      <c r="BB6" s="2" t="str">
        <f>IF(COUNTIF('Table 3'!I6:O6,"-")&lt;COUNTA('Table 3'!I6:O6),1,"-")</f>
        <v>-</v>
      </c>
      <c r="BC6" s="2" t="str">
        <f>'Table 3'!P6</f>
        <v>-</v>
      </c>
      <c r="BD6" s="2" t="str">
        <f>'Table 3'!Q6</f>
        <v>-</v>
      </c>
      <c r="BE6" s="13" t="str">
        <f>IF(COUNTIF('Table 4'!I6:N6,"-")&lt;COUNTA('Table 4'!I6:N6),1,"-")</f>
        <v>-</v>
      </c>
      <c r="BF6" s="14" t="str">
        <f>IF(COUNTIF('Table 4'!O6:AO6,"-")&lt;COUNTA('Table 4'!O6:AO6),"Y","N")</f>
        <v>N</v>
      </c>
      <c r="BG6" s="13" t="str">
        <f>IF(COUNTIF('Table 5'!I6:M6,"-")&lt;COUNTA('Table 5'!I6:M6),1,"-")</f>
        <v>-</v>
      </c>
      <c r="BH6" s="13" t="str">
        <f>IF(COUNTIF('Table 5'!N6:S6,"-")&lt;COUNTA('Table 5'!N6:S6),1,"-")</f>
        <v>-</v>
      </c>
      <c r="BI6" s="13" t="str">
        <f>IF(COUNTIF('Table 5'!T6:U6,"-")&lt;COUNTA('Table 5'!T6:U6),1,"-")</f>
        <v>-</v>
      </c>
      <c r="BJ6" s="15" t="str">
        <f>IF(COUNTIF('Table 5'!V6:AP6,"-")&lt;COUNTA('Table 5'!V6:AP6),"Y","N")</f>
        <v>N</v>
      </c>
      <c r="BK6" s="13">
        <f>IF(COUNTIF('Table 6'!I6:P6,"-")&lt;COUNTA('Table 6'!I6:P6),1,"-")</f>
        <v>1</v>
      </c>
      <c r="BL6" s="13" t="str">
        <f>IF(COUNTIF('Table 6'!Q6:AC6,"-")&lt;COUNTA('Table 6'!Q6:AC6),1,"-")</f>
        <v>-</v>
      </c>
      <c r="BM6" s="13" t="str">
        <f>IF(COUNTIF('Table 7'!I6:P6,"-")&lt;COUNTA('Table 7'!I6:P6),1,"-")</f>
        <v>-</v>
      </c>
      <c r="BN6" s="14" t="str">
        <f>IF(COUNTIF('Table 7'!Q6:AV6,"-")&lt;COUNTA('Table 7'!Q6:AV6),"Y","N")</f>
        <v>N</v>
      </c>
      <c r="BO6" s="13" t="str">
        <f>IF('Table 8'!I6="-","-",1)</f>
        <v>-</v>
      </c>
      <c r="BP6" s="13" t="str">
        <f>IF('Table 8'!K6="-","-",1)</f>
        <v>-</v>
      </c>
      <c r="BQ6" s="13" t="str">
        <f>IF('Table 8'!L6="-","-",1)</f>
        <v>-</v>
      </c>
      <c r="BR6" s="2" t="str">
        <f>IF(COUNTIF('Table 8'!M6:S6,"-")&lt;COUNTA('Table 8'!M6:S6),"Y","N")</f>
        <v>N</v>
      </c>
      <c r="BS6" s="13" t="str">
        <f>IF(COUNTIF('Table 8'!T6:AJ6,"-")&lt;COUNTA('Table 8'!T6:AJ6),1,"-")</f>
        <v>-</v>
      </c>
      <c r="BT6" s="14" t="str">
        <f>IF('Table 9'!B6=1,"Y","N")</f>
        <v>N</v>
      </c>
      <c r="BU6" s="2" t="str">
        <f>IF(COUNTIF('Table 10'!I7:J7,"-")&lt;COUNTA('Table 10'!I7:J7),"Y","N")</f>
        <v>N</v>
      </c>
      <c r="BV6" s="13" t="str">
        <f>IF('Table 10'!K7="-","-",1)</f>
        <v>-</v>
      </c>
      <c r="BW6" s="13" t="str">
        <f>IF('Table 10'!L7="-","-",1)</f>
        <v>-</v>
      </c>
      <c r="BX6" s="13" t="str">
        <f>IF('Table 10'!M7="-","-",1)</f>
        <v>-</v>
      </c>
    </row>
    <row r="7" spans="1:76" ht="13" x14ac:dyDescent="0.3">
      <c r="B7" s="5">
        <f>'Table 1'!B8</f>
        <v>0</v>
      </c>
      <c r="C7" s="5">
        <f>'Table 1'!C8</f>
        <v>2</v>
      </c>
      <c r="D7" s="5" t="str">
        <f>'Table 1'!D8</f>
        <v>UV filters benzophenones</v>
      </c>
      <c r="E7" s="7" t="str">
        <f>'Table 1'!E8</f>
        <v>C</v>
      </c>
      <c r="F7" s="7" t="str">
        <f>'Table 1'!F8</f>
        <v>4-MBC (3-(4-methylbenzylidene-camphor))</v>
      </c>
      <c r="G7" s="18" t="str">
        <f>'Table 1'!G8</f>
        <v>36861-47-9</v>
      </c>
      <c r="H7" s="135" t="str">
        <f>'Table 1'!H8</f>
        <v>253-242-6</v>
      </c>
      <c r="I7" s="97" t="str">
        <f>IF('Table 2'!BB7=1,"Y","")</f>
        <v/>
      </c>
      <c r="J7" s="95" t="str">
        <f>IF('Table 2'!BC7="-","","Y")</f>
        <v/>
      </c>
      <c r="K7" s="95" t="str">
        <f>IF('Table 3'!R7="","","Y")</f>
        <v/>
      </c>
      <c r="L7" s="95" t="str">
        <f>IF('Table 2'!BD7="Y","Y","")</f>
        <v/>
      </c>
      <c r="M7" s="95" t="str">
        <f>IF('Table 2'!BE7=1,"Y","")</f>
        <v/>
      </c>
      <c r="N7" s="95" t="str">
        <f>IF('Table 2'!BF7="Y","Y","")</f>
        <v/>
      </c>
      <c r="O7" s="95" t="str">
        <f>IF('Table 2'!BG7=1,"Y","")</f>
        <v/>
      </c>
      <c r="P7" s="95" t="str">
        <f>IF('Table 2'!BH7=1,"Y","")</f>
        <v/>
      </c>
      <c r="Q7" s="95" t="str">
        <f>IF('Table 2'!BI7=1,"Y","")</f>
        <v/>
      </c>
      <c r="R7" s="95" t="str">
        <f>IF('Table 2'!BJ7="Y","Y","")</f>
        <v>Y</v>
      </c>
      <c r="S7" s="95" t="str">
        <f>IF('Table 2'!BK7=1,"Y","")</f>
        <v>Y</v>
      </c>
      <c r="T7" s="95" t="str">
        <f>IF('Table 2'!BL7=1,"Y","")</f>
        <v/>
      </c>
      <c r="U7" s="95" t="str">
        <f>IF('Table 2'!BM7=1,"Y","")</f>
        <v/>
      </c>
      <c r="V7" s="95" t="str">
        <f>IF('Table 2'!BN7="Y","Y","")</f>
        <v/>
      </c>
      <c r="W7" s="95" t="str">
        <f>IF('Table 2'!BO7=1,"Y","")</f>
        <v>Y</v>
      </c>
      <c r="X7" s="95" t="str">
        <f>IF('Table 2'!BP7=1,"Y","")</f>
        <v/>
      </c>
      <c r="Y7" s="95" t="str">
        <f>IF('Table 2'!BQ7=1,"Y","")</f>
        <v/>
      </c>
      <c r="Z7" s="95" t="str">
        <f>IF('Table 2'!BR7="Y","Y","")</f>
        <v>Y</v>
      </c>
      <c r="AA7" s="95" t="str">
        <f>IF('Table 2'!BS7=1,"Y","")</f>
        <v/>
      </c>
      <c r="AB7" s="95" t="str">
        <f>IF('Table 2'!BT7="Y","Y","")</f>
        <v/>
      </c>
      <c r="AC7" s="95" t="str">
        <f>IF('Table 2'!BU7="Y","Y","")</f>
        <v>Y</v>
      </c>
      <c r="AD7" s="95" t="str">
        <f>IF('Table 2'!BV7=1,"Y","")</f>
        <v/>
      </c>
      <c r="AE7" s="95" t="str">
        <f>IF('Table 2'!BW7=1,"Y","")</f>
        <v/>
      </c>
      <c r="AF7" s="95" t="str">
        <f>IF('Table 2'!BX7=1,"Y","")</f>
        <v/>
      </c>
      <c r="AG7" s="96" t="str">
        <f>IF('Table 11 Profess+consumer'!B7=1,"Y","")</f>
        <v>Y</v>
      </c>
      <c r="AH7" s="96" t="str">
        <f>IF(COUNT('Table 12 Class+OSH+waste'!K7:P7,"")&lt;COUNTA('Table 12 Class+OSH+waste'!K7:P7),"Y","")</f>
        <v/>
      </c>
      <c r="AI7" s="96" t="str">
        <f>IF(COUNT('Table 12 Class+OSH+waste'!Q7:V7,"")&lt;COUNTA('Table 12 Class+OSH+waste'!Q7:V7),"Y","")</f>
        <v/>
      </c>
      <c r="AJ7" s="98" t="str">
        <f>IF('Table 13 Environmental'!B8=1,"Y","")</f>
        <v/>
      </c>
      <c r="BB7" s="2" t="str">
        <f>IF(COUNTIF('Table 3'!I7:O7,"-")&lt;COUNTA('Table 3'!I7:O7),1,"-")</f>
        <v>-</v>
      </c>
      <c r="BC7" s="2" t="str">
        <f>'Table 3'!P7</f>
        <v>-</v>
      </c>
      <c r="BD7" s="2" t="str">
        <f>'Table 3'!Q7</f>
        <v>-</v>
      </c>
      <c r="BE7" s="13" t="str">
        <f>IF(COUNTIF('Table 4'!I7:N7,"-")&lt;COUNTA('Table 4'!I7:N7),1,"-")</f>
        <v>-</v>
      </c>
      <c r="BF7" s="14" t="str">
        <f>IF(COUNTIF('Table 4'!O7:AO7,"-")&lt;COUNTA('Table 4'!O7:AO7),"Y","N")</f>
        <v>N</v>
      </c>
      <c r="BG7" s="13" t="str">
        <f>IF(COUNTIF('Table 5'!I7:M7,"-")&lt;COUNTA('Table 5'!I7:M7),1,"-")</f>
        <v>-</v>
      </c>
      <c r="BH7" s="13" t="str">
        <f>IF(COUNTIF('Table 5'!N7:S7,"-")&lt;COUNTA('Table 5'!N7:S7),1,"-")</f>
        <v>-</v>
      </c>
      <c r="BI7" s="13" t="str">
        <f>IF(COUNTIF('Table 5'!T7:U7,"-")&lt;COUNTA('Table 5'!T7:U7),1,"-")</f>
        <v>-</v>
      </c>
      <c r="BJ7" s="15" t="str">
        <f>IF(COUNTIF('Table 5'!V7:AP7,"-")&lt;COUNTA('Table 5'!V7:AP7),"Y","N")</f>
        <v>Y</v>
      </c>
      <c r="BK7" s="13">
        <f>IF(COUNTIF('Table 6'!I7:P7,"-")&lt;COUNTA('Table 6'!I7:P7),1,"-")</f>
        <v>1</v>
      </c>
      <c r="BL7" s="13" t="str">
        <f>IF(COUNTIF('Table 6'!Q7:AC7,"-")&lt;COUNTA('Table 6'!Q7:AC7),1,"-")</f>
        <v>-</v>
      </c>
      <c r="BM7" s="13" t="str">
        <f>IF(COUNTIF('Table 7'!I7:P7,"-")&lt;COUNTA('Table 7'!I7:P7),1,"-")</f>
        <v>-</v>
      </c>
      <c r="BN7" s="14" t="str">
        <f>IF(COUNTIF('Table 7'!Q7:AV7,"-")&lt;COUNTA('Table 7'!Q7:AV7),"Y","N")</f>
        <v>N</v>
      </c>
      <c r="BO7" s="13">
        <f>IF('Table 8'!I7="-","-",1)</f>
        <v>1</v>
      </c>
      <c r="BP7" s="13" t="str">
        <f>IF('Table 8'!K7="-","-",1)</f>
        <v>-</v>
      </c>
      <c r="BQ7" s="13" t="str">
        <f>IF('Table 8'!L7="-","-",1)</f>
        <v>-</v>
      </c>
      <c r="BR7" s="2" t="str">
        <f>IF(COUNTIF('Table 8'!M7:S7,"-")&lt;COUNTA('Table 8'!M7:S7),"Y","N")</f>
        <v>Y</v>
      </c>
      <c r="BS7" s="13" t="str">
        <f>IF(COUNTIF('Table 8'!T7:AJ7,"-")&lt;COUNTA('Table 8'!T7:AJ7),1,"-")</f>
        <v>-</v>
      </c>
      <c r="BT7" s="14" t="str">
        <f>IF('Table 9'!B7=1,"Y","N")</f>
        <v>N</v>
      </c>
      <c r="BU7" s="2" t="str">
        <f>IF(COUNTIF('Table 10'!I8:J8,"-")&lt;COUNTA('Table 10'!I8:J8),"Y","N")</f>
        <v>Y</v>
      </c>
      <c r="BV7" s="13" t="str">
        <f>IF('Table 10'!K8="-","-",1)</f>
        <v>-</v>
      </c>
      <c r="BW7" s="13" t="str">
        <f>IF('Table 10'!L8="-","-",1)</f>
        <v>-</v>
      </c>
      <c r="BX7" s="13" t="str">
        <f>IF('Table 10'!M8="-","-",1)</f>
        <v>-</v>
      </c>
    </row>
    <row r="8" spans="1:76" ht="13" x14ac:dyDescent="0.3">
      <c r="B8" s="5">
        <f>'Table 1'!B9</f>
        <v>0</v>
      </c>
      <c r="C8" s="5">
        <f>'Table 1'!C9</f>
        <v>2</v>
      </c>
      <c r="D8" s="5" t="str">
        <f>'Table 1'!D9</f>
        <v>UV filters benzophenones</v>
      </c>
      <c r="E8" s="7" t="str">
        <f>'Table 1'!E9</f>
        <v>C</v>
      </c>
      <c r="F8" s="7" t="str">
        <f>'Table 1'!F9</f>
        <v>3-BC (3-benzylidene camphor)</v>
      </c>
      <c r="G8" s="18" t="str">
        <f>'Table 1'!G9</f>
        <v>15087-24-8</v>
      </c>
      <c r="H8" s="135" t="str">
        <f>'Table 1'!H9</f>
        <v>239-139-9</v>
      </c>
      <c r="I8" s="97" t="str">
        <f>IF('Table 2'!BB8=1,"Y","")</f>
        <v/>
      </c>
      <c r="J8" s="95" t="str">
        <f>IF('Table 2'!BC8="-","","Y")</f>
        <v/>
      </c>
      <c r="K8" s="95" t="str">
        <f>IF('Table 3'!R8="","","Y")</f>
        <v/>
      </c>
      <c r="L8" s="95" t="str">
        <f>IF('Table 2'!BD8="Y","Y","")</f>
        <v/>
      </c>
      <c r="M8" s="95" t="str">
        <f>IF('Table 2'!BE8=1,"Y","")</f>
        <v/>
      </c>
      <c r="N8" s="95" t="str">
        <f>IF('Table 2'!BF8="Y","Y","")</f>
        <v/>
      </c>
      <c r="O8" s="95" t="str">
        <f>IF('Table 2'!BG8=1,"Y","")</f>
        <v>Y</v>
      </c>
      <c r="P8" s="95" t="str">
        <f>IF('Table 2'!BH8=1,"Y","")</f>
        <v>Y</v>
      </c>
      <c r="Q8" s="95" t="str">
        <f>IF('Table 2'!BI8=1,"Y","")</f>
        <v/>
      </c>
      <c r="R8" s="95" t="str">
        <f>IF('Table 2'!BJ8="Y","Y","")</f>
        <v>Y</v>
      </c>
      <c r="S8" s="95" t="str">
        <f>IF('Table 2'!BK8=1,"Y","")</f>
        <v>Y</v>
      </c>
      <c r="T8" s="95" t="str">
        <f>IF('Table 2'!BL8=1,"Y","")</f>
        <v/>
      </c>
      <c r="U8" s="95" t="str">
        <f>IF('Table 2'!BM8=1,"Y","")</f>
        <v/>
      </c>
      <c r="V8" s="95" t="str">
        <f>IF('Table 2'!BN8="Y","Y","")</f>
        <v/>
      </c>
      <c r="W8" s="95" t="str">
        <f>IF('Table 2'!BO8=1,"Y","")</f>
        <v/>
      </c>
      <c r="X8" s="95" t="str">
        <f>IF('Table 2'!BP8=1,"Y","")</f>
        <v/>
      </c>
      <c r="Y8" s="95" t="str">
        <f>IF('Table 2'!BQ8=1,"Y","")</f>
        <v/>
      </c>
      <c r="Z8" s="95" t="str">
        <f>IF('Table 2'!BR8="Y","Y","")</f>
        <v/>
      </c>
      <c r="AA8" s="95" t="str">
        <f>IF('Table 2'!BS8=1,"Y","")</f>
        <v/>
      </c>
      <c r="AB8" s="95" t="str">
        <f>IF('Table 2'!BT8="Y","Y","")</f>
        <v/>
      </c>
      <c r="AC8" s="95" t="str">
        <f>IF('Table 2'!BU8="Y","Y","")</f>
        <v/>
      </c>
      <c r="AD8" s="95" t="str">
        <f>IF('Table 2'!BV8=1,"Y","")</f>
        <v/>
      </c>
      <c r="AE8" s="95" t="str">
        <f>IF('Table 2'!BW8=1,"Y","")</f>
        <v/>
      </c>
      <c r="AF8" s="95" t="str">
        <f>IF('Table 2'!BX8=1,"Y","")</f>
        <v/>
      </c>
      <c r="AG8" s="96" t="str">
        <f>IF('Table 11 Profess+consumer'!B8=1,"Y","")</f>
        <v>Y</v>
      </c>
      <c r="AH8" s="96" t="str">
        <f>IF(COUNT('Table 12 Class+OSH+waste'!K8:P8,"")&lt;COUNTA('Table 12 Class+OSH+waste'!K8:P8),"Y","")</f>
        <v/>
      </c>
      <c r="AI8" s="96" t="str">
        <f>IF(COUNT('Table 12 Class+OSH+waste'!Q8:V8,"")&lt;COUNTA('Table 12 Class+OSH+waste'!Q8:V8),"Y","")</f>
        <v/>
      </c>
      <c r="AJ8" s="98" t="str">
        <f>IF('Table 13 Environmental'!B9=1,"Y","")</f>
        <v/>
      </c>
      <c r="BB8" s="2" t="str">
        <f>IF(COUNTIF('Table 3'!I8:O8,"-")&lt;COUNTA('Table 3'!I8:O8),1,"-")</f>
        <v>-</v>
      </c>
      <c r="BC8" s="2" t="str">
        <f>'Table 3'!P8</f>
        <v>-</v>
      </c>
      <c r="BD8" s="2" t="str">
        <f>'Table 3'!Q8</f>
        <v>-</v>
      </c>
      <c r="BE8" s="13" t="str">
        <f>IF(COUNTIF('Table 4'!I8:N8,"-")&lt;COUNTA('Table 4'!I8:N8),1,"-")</f>
        <v>-</v>
      </c>
      <c r="BF8" s="14" t="str">
        <f>IF(COUNTIF('Table 4'!O8:AO8,"-")&lt;COUNTA('Table 4'!O8:AO8),"Y","N")</f>
        <v>N</v>
      </c>
      <c r="BG8" s="13">
        <f>IF(COUNTIF('Table 5'!I8:M8,"-")&lt;COUNTA('Table 5'!I8:M8),1,"-")</f>
        <v>1</v>
      </c>
      <c r="BH8" s="13">
        <f>IF(COUNTIF('Table 5'!N8:S8,"-")&lt;COUNTA('Table 5'!N8:S8),1,"-")</f>
        <v>1</v>
      </c>
      <c r="BI8" s="13" t="str">
        <f>IF(COUNTIF('Table 5'!T8:U8,"-")&lt;COUNTA('Table 5'!T8:U8),1,"-")</f>
        <v>-</v>
      </c>
      <c r="BJ8" s="15" t="str">
        <f>IF(COUNTIF('Table 5'!V8:AP8,"-")&lt;COUNTA('Table 5'!V8:AP8),"Y","N")</f>
        <v>Y</v>
      </c>
      <c r="BK8" s="13">
        <f>IF(COUNTIF('Table 6'!I8:P8,"-")&lt;COUNTA('Table 6'!I8:P8),1,"-")</f>
        <v>1</v>
      </c>
      <c r="BL8" s="13" t="str">
        <f>IF(COUNTIF('Table 6'!Q8:AC8,"-")&lt;COUNTA('Table 6'!Q8:AC8),1,"-")</f>
        <v>-</v>
      </c>
      <c r="BM8" s="13" t="str">
        <f>IF(COUNTIF('Table 7'!I8:P8,"-")&lt;COUNTA('Table 7'!I8:P8),1,"-")</f>
        <v>-</v>
      </c>
      <c r="BN8" s="14" t="str">
        <f>IF(COUNTIF('Table 7'!Q8:AV8,"-")&lt;COUNTA('Table 7'!Q8:AV8),"Y","N")</f>
        <v>N</v>
      </c>
      <c r="BO8" s="13" t="str">
        <f>IF('Table 8'!I8="-","-",1)</f>
        <v>-</v>
      </c>
      <c r="BP8" s="13" t="str">
        <f>IF('Table 8'!K8="-","-",1)</f>
        <v>-</v>
      </c>
      <c r="BQ8" s="13" t="str">
        <f>IF('Table 8'!L8="-","-",1)</f>
        <v>-</v>
      </c>
      <c r="BR8" s="2" t="str">
        <f>IF(COUNTIF('Table 8'!M8:S8,"-")&lt;COUNTA('Table 8'!M8:S8),"Y","N")</f>
        <v>N</v>
      </c>
      <c r="BS8" s="13" t="str">
        <f>IF(COUNTIF('Table 8'!T8:AJ8,"-")&lt;COUNTA('Table 8'!T8:AJ8),1,"-")</f>
        <v>-</v>
      </c>
      <c r="BT8" s="14" t="str">
        <f>IF('Table 9'!B8=1,"Y","N")</f>
        <v>N</v>
      </c>
      <c r="BU8" s="2" t="str">
        <f>IF(COUNTIF('Table 10'!I9:J9,"-")&lt;COUNTA('Table 10'!I9:J9),"Y","N")</f>
        <v>N</v>
      </c>
      <c r="BV8" s="13" t="str">
        <f>IF('Table 10'!K9="-","-",1)</f>
        <v>-</v>
      </c>
      <c r="BW8" s="13" t="str">
        <f>IF('Table 10'!L9="-","-",1)</f>
        <v>-</v>
      </c>
      <c r="BX8" s="13" t="str">
        <f>IF('Table 10'!M9="-","-",1)</f>
        <v>-</v>
      </c>
    </row>
    <row r="9" spans="1:76" ht="13" x14ac:dyDescent="0.3">
      <c r="B9" s="5">
        <f>'Table 1'!B10</f>
        <v>0</v>
      </c>
      <c r="C9" s="5">
        <f>'Table 1'!C10</f>
        <v>2</v>
      </c>
      <c r="D9" s="5" t="str">
        <f>'Table 1'!D10</f>
        <v>UV filters benzophenones</v>
      </c>
      <c r="E9" s="7" t="str">
        <f>'Table 1'!E10</f>
        <v>C</v>
      </c>
      <c r="F9" s="7" t="str">
        <f>'Table 1'!F10</f>
        <v>4-HBP (4-hydroxy-benzophenone)</v>
      </c>
      <c r="G9" s="18" t="str">
        <f>'Table 1'!G10</f>
        <v>1137-42-4</v>
      </c>
      <c r="H9" s="135" t="str">
        <f>'Table 1'!H10</f>
        <v>214-507-1</v>
      </c>
      <c r="I9" s="97" t="str">
        <f>IF('Table 2'!BB9=1,"Y","")</f>
        <v/>
      </c>
      <c r="J9" s="95" t="str">
        <f>IF('Table 2'!BC9="-","","Y")</f>
        <v/>
      </c>
      <c r="K9" s="95" t="str">
        <f>IF('Table 3'!R9="","","Y")</f>
        <v/>
      </c>
      <c r="L9" s="95" t="str">
        <f>IF('Table 2'!BD9="Y","Y","")</f>
        <v/>
      </c>
      <c r="M9" s="95" t="str">
        <f>IF('Table 2'!BE9=1,"Y","")</f>
        <v/>
      </c>
      <c r="N9" s="95" t="str">
        <f>IF('Table 2'!BF9="Y","Y","")</f>
        <v/>
      </c>
      <c r="O9" s="95" t="str">
        <f>IF('Table 2'!BG9=1,"Y","")</f>
        <v/>
      </c>
      <c r="P9" s="95" t="str">
        <f>IF('Table 2'!BH9=1,"Y","")</f>
        <v/>
      </c>
      <c r="Q9" s="95" t="str">
        <f>IF('Table 2'!BI9=1,"Y","")</f>
        <v/>
      </c>
      <c r="R9" s="95" t="str">
        <f>IF('Table 2'!BJ9="Y","Y","")</f>
        <v/>
      </c>
      <c r="S9" s="95" t="str">
        <f>IF('Table 2'!BK9=1,"Y","")</f>
        <v/>
      </c>
      <c r="T9" s="95" t="str">
        <f>IF('Table 2'!BL9=1,"Y","")</f>
        <v/>
      </c>
      <c r="U9" s="95" t="str">
        <f>IF('Table 2'!BM9=1,"Y","")</f>
        <v/>
      </c>
      <c r="V9" s="95" t="str">
        <f>IF('Table 2'!BN9="Y","Y","")</f>
        <v/>
      </c>
      <c r="W9" s="95" t="str">
        <f>IF('Table 2'!BO9=1,"Y","")</f>
        <v>Y</v>
      </c>
      <c r="X9" s="95" t="str">
        <f>IF('Table 2'!BP9=1,"Y","")</f>
        <v>Y</v>
      </c>
      <c r="Y9" s="95" t="str">
        <f>IF('Table 2'!BQ9=1,"Y","")</f>
        <v/>
      </c>
      <c r="Z9" s="95" t="str">
        <f>IF('Table 2'!BR9="Y","Y","")</f>
        <v>Y</v>
      </c>
      <c r="AA9" s="95" t="str">
        <f>IF('Table 2'!BS9=1,"Y","")</f>
        <v/>
      </c>
      <c r="AB9" s="95" t="str">
        <f>IF('Table 2'!BT9="Y","Y","")</f>
        <v/>
      </c>
      <c r="AC9" s="95" t="str">
        <f>IF('Table 2'!BU9="Y","Y","")</f>
        <v/>
      </c>
      <c r="AD9" s="95" t="str">
        <f>IF('Table 2'!BV9=1,"Y","")</f>
        <v/>
      </c>
      <c r="AE9" s="95" t="str">
        <f>IF('Table 2'!BW9=1,"Y","")</f>
        <v/>
      </c>
      <c r="AF9" s="95" t="str">
        <f>IF('Table 2'!BX9=1,"Y","")</f>
        <v/>
      </c>
      <c r="AG9" s="96" t="str">
        <f>IF('Table 11 Profess+consumer'!B9=1,"Y","")</f>
        <v/>
      </c>
      <c r="AH9" s="96" t="str">
        <f>IF(COUNT('Table 12 Class+OSH+waste'!K9:P9,"")&lt;COUNTA('Table 12 Class+OSH+waste'!K9:P9),"Y","")</f>
        <v/>
      </c>
      <c r="AI9" s="96" t="str">
        <f>IF(COUNT('Table 12 Class+OSH+waste'!Q9:V9,"")&lt;COUNTA('Table 12 Class+OSH+waste'!Q9:V9),"Y","")</f>
        <v/>
      </c>
      <c r="AJ9" s="98" t="str">
        <f>IF('Table 13 Environmental'!B10=1,"Y","")</f>
        <v/>
      </c>
      <c r="BB9" s="2" t="str">
        <f>IF(COUNTIF('Table 3'!I9:O9,"-")&lt;COUNTA('Table 3'!I9:O9),1,"-")</f>
        <v>-</v>
      </c>
      <c r="BC9" s="2" t="str">
        <f>'Table 3'!P9</f>
        <v>-</v>
      </c>
      <c r="BD9" s="2" t="str">
        <f>'Table 3'!Q9</f>
        <v>-</v>
      </c>
      <c r="BE9" s="13" t="str">
        <f>IF(COUNTIF('Table 4'!I9:N9,"-")&lt;COUNTA('Table 4'!I9:N9),1,"-")</f>
        <v>-</v>
      </c>
      <c r="BF9" s="14" t="str">
        <f>IF(COUNTIF('Table 4'!O9:AO9,"-")&lt;COUNTA('Table 4'!O9:AO9),"Y","N")</f>
        <v>N</v>
      </c>
      <c r="BG9" s="13" t="str">
        <f>IF(COUNTIF('Table 5'!I9:M9,"-")&lt;COUNTA('Table 5'!I9:M9),1,"-")</f>
        <v>-</v>
      </c>
      <c r="BH9" s="13" t="str">
        <f>IF(COUNTIF('Table 5'!N9:S9,"-")&lt;COUNTA('Table 5'!N9:S9),1,"-")</f>
        <v>-</v>
      </c>
      <c r="BI9" s="13" t="str">
        <f>IF(COUNTIF('Table 5'!T9:U9,"-")&lt;COUNTA('Table 5'!T9:U9),1,"-")</f>
        <v>-</v>
      </c>
      <c r="BJ9" s="15" t="str">
        <f>IF(COUNTIF('Table 5'!V9:AP9,"-")&lt;COUNTA('Table 5'!V9:AP9),"Y","N")</f>
        <v>N</v>
      </c>
      <c r="BK9" s="13" t="str">
        <f>IF(COUNTIF('Table 6'!I9:P9,"-")&lt;COUNTA('Table 6'!I9:P9),1,"-")</f>
        <v>-</v>
      </c>
      <c r="BL9" s="13" t="str">
        <f>IF(COUNTIF('Table 6'!Q9:AC9,"-")&lt;COUNTA('Table 6'!Q9:AC9),1,"-")</f>
        <v>-</v>
      </c>
      <c r="BM9" s="13" t="str">
        <f>IF(COUNTIF('Table 7'!I9:P9,"-")&lt;COUNTA('Table 7'!I9:P9),1,"-")</f>
        <v>-</v>
      </c>
      <c r="BN9" s="14" t="str">
        <f>IF(COUNTIF('Table 7'!Q9:AV9,"-")&lt;COUNTA('Table 7'!Q9:AV9),"Y","N")</f>
        <v>N</v>
      </c>
      <c r="BO9" s="13">
        <f>IF('Table 8'!I9="-","-",1)</f>
        <v>1</v>
      </c>
      <c r="BP9" s="13">
        <f>IF('Table 8'!K9="-","-",1)</f>
        <v>1</v>
      </c>
      <c r="BQ9" s="13" t="str">
        <f>IF('Table 8'!L9="-","-",1)</f>
        <v>-</v>
      </c>
      <c r="BR9" s="2" t="str">
        <f>IF(COUNTIF('Table 8'!M9:S9,"-")&lt;COUNTA('Table 8'!M9:S9),"Y","N")</f>
        <v>Y</v>
      </c>
      <c r="BS9" s="13" t="str">
        <f>IF(COUNTIF('Table 8'!T9:AJ9,"-")&lt;COUNTA('Table 8'!T9:AJ9),1,"-")</f>
        <v>-</v>
      </c>
      <c r="BT9" s="14" t="str">
        <f>IF('Table 9'!B9=1,"Y","N")</f>
        <v>N</v>
      </c>
      <c r="BU9" s="2" t="str">
        <f>IF(COUNTIF('Table 10'!I10:J10,"-")&lt;COUNTA('Table 10'!I10:J10),"Y","N")</f>
        <v>N</v>
      </c>
      <c r="BV9" s="13" t="str">
        <f>IF('Table 10'!K10="-","-",1)</f>
        <v>-</v>
      </c>
      <c r="BW9" s="13" t="str">
        <f>IF('Table 10'!L10="-","-",1)</f>
        <v>-</v>
      </c>
      <c r="BX9" s="13" t="str">
        <f>IF('Table 10'!M10="-","-",1)</f>
        <v>-</v>
      </c>
    </row>
    <row r="10" spans="1:76" ht="13.5" thickBot="1" x14ac:dyDescent="0.35">
      <c r="B10" s="5">
        <f>'Table 1'!B11</f>
        <v>0</v>
      </c>
      <c r="C10" s="5">
        <f>'Table 1'!C11</f>
        <v>2</v>
      </c>
      <c r="D10" s="5" t="str">
        <f>'Table 1'!D11</f>
        <v>UV filters benzophenones</v>
      </c>
      <c r="E10" s="7" t="str">
        <f>'Table 1'!E11</f>
        <v>C</v>
      </c>
      <c r="F10" s="7" t="str">
        <f>'Table 1'!F11</f>
        <v>4-MBP (4-methyl-benzophenone)</v>
      </c>
      <c r="G10" s="18" t="str">
        <f>'Table 1'!G11</f>
        <v>134-84-9</v>
      </c>
      <c r="H10" s="136" t="str">
        <f>'Table 1'!H11</f>
        <v>205-159-1</v>
      </c>
      <c r="I10" s="99" t="str">
        <f>IF('Table 2'!BB10=1,"Y","")</f>
        <v/>
      </c>
      <c r="J10" s="100" t="str">
        <f>IF('Table 2'!BC10="-","","Y")</f>
        <v/>
      </c>
      <c r="K10" s="100" t="str">
        <f>IF('Table 3'!R10="","","Y")</f>
        <v/>
      </c>
      <c r="L10" s="100" t="str">
        <f>IF('Table 2'!BD10="Y","Y","")</f>
        <v/>
      </c>
      <c r="M10" s="100" t="str">
        <f>IF('Table 2'!BE10=1,"Y","")</f>
        <v/>
      </c>
      <c r="N10" s="100" t="str">
        <f>IF('Table 2'!BF10="Y","Y","")</f>
        <v/>
      </c>
      <c r="O10" s="100" t="str">
        <f>IF('Table 2'!BG10=1,"Y","")</f>
        <v/>
      </c>
      <c r="P10" s="100" t="str">
        <f>IF('Table 2'!BH10=1,"Y","")</f>
        <v/>
      </c>
      <c r="Q10" s="100" t="str">
        <f>IF('Table 2'!BI10=1,"Y","")</f>
        <v/>
      </c>
      <c r="R10" s="100" t="str">
        <f>IF('Table 2'!BJ10="Y","Y","")</f>
        <v/>
      </c>
      <c r="S10" s="100" t="str">
        <f>IF('Table 2'!BK10=1,"Y","")</f>
        <v/>
      </c>
      <c r="T10" s="100" t="str">
        <f>IF('Table 2'!BL10=1,"Y","")</f>
        <v/>
      </c>
      <c r="U10" s="100" t="str">
        <f>IF('Table 2'!BM10=1,"Y","")</f>
        <v/>
      </c>
      <c r="V10" s="100" t="str">
        <f>IF('Table 2'!BN10="Y","Y","")</f>
        <v/>
      </c>
      <c r="W10" s="100" t="str">
        <f>IF('Table 2'!BO10=1,"Y","")</f>
        <v>Y</v>
      </c>
      <c r="X10" s="100" t="str">
        <f>IF('Table 2'!BP10=1,"Y","")</f>
        <v/>
      </c>
      <c r="Y10" s="100" t="str">
        <f>IF('Table 2'!BQ10=1,"Y","")</f>
        <v/>
      </c>
      <c r="Z10" s="100" t="str">
        <f>IF('Table 2'!BR10="Y","Y","")</f>
        <v>Y</v>
      </c>
      <c r="AA10" s="100" t="str">
        <f>IF('Table 2'!BS10=1,"Y","")</f>
        <v/>
      </c>
      <c r="AB10" s="100" t="str">
        <f>IF('Table 2'!BT10="Y","Y","")</f>
        <v/>
      </c>
      <c r="AC10" s="100" t="str">
        <f>IF('Table 2'!BU10="Y","Y","")</f>
        <v>Y</v>
      </c>
      <c r="AD10" s="100" t="str">
        <f>IF('Table 2'!BV10=1,"Y","")</f>
        <v/>
      </c>
      <c r="AE10" s="100" t="str">
        <f>IF('Table 2'!BW10=1,"Y","")</f>
        <v/>
      </c>
      <c r="AF10" s="100" t="str">
        <f>IF('Table 2'!BX10=1,"Y","")</f>
        <v/>
      </c>
      <c r="AG10" s="101" t="str">
        <f>IF('Table 11 Profess+consumer'!B10=1,"Y","")</f>
        <v>Y</v>
      </c>
      <c r="AH10" s="101" t="str">
        <f>IF(COUNT('Table 12 Class+OSH+waste'!K10:P10,"")&lt;COUNTA('Table 12 Class+OSH+waste'!K10:P10),"Y","")</f>
        <v/>
      </c>
      <c r="AI10" s="101" t="str">
        <f>IF(COUNT('Table 12 Class+OSH+waste'!Q10:V10,"")&lt;COUNTA('Table 12 Class+OSH+waste'!Q10:V10),"Y","")</f>
        <v/>
      </c>
      <c r="AJ10" s="102" t="str">
        <f>IF('Table 13 Environmental'!B11=1,"Y","")</f>
        <v/>
      </c>
      <c r="BB10" s="2" t="str">
        <f>IF(COUNTIF('Table 3'!I10:O10,"-")&lt;COUNTA('Table 3'!I10:O10),1,"-")</f>
        <v>-</v>
      </c>
      <c r="BC10" s="2" t="str">
        <f>'Table 3'!P10</f>
        <v>-</v>
      </c>
      <c r="BD10" s="2" t="str">
        <f>'Table 3'!Q10</f>
        <v>-</v>
      </c>
      <c r="BE10" s="13" t="str">
        <f>IF(COUNTIF('Table 4'!I10:N10,"-")&lt;COUNTA('Table 4'!I10:N10),1,"-")</f>
        <v>-</v>
      </c>
      <c r="BF10" s="14" t="str">
        <f>IF(COUNTIF('Table 4'!O10:AO10,"-")&lt;COUNTA('Table 4'!O10:AO10),"Y","N")</f>
        <v>N</v>
      </c>
      <c r="BG10" s="13" t="str">
        <f>IF(COUNTIF('Table 5'!I10:M10,"-")&lt;COUNTA('Table 5'!I10:M10),1,"-")</f>
        <v>-</v>
      </c>
      <c r="BH10" s="13" t="str">
        <f>IF(COUNTIF('Table 5'!N10:S10,"-")&lt;COUNTA('Table 5'!N10:S10),1,"-")</f>
        <v>-</v>
      </c>
      <c r="BI10" s="13" t="str">
        <f>IF(COUNTIF('Table 5'!T10:U10,"-")&lt;COUNTA('Table 5'!T10:U10),1,"-")</f>
        <v>-</v>
      </c>
      <c r="BJ10" s="15" t="str">
        <f>IF(COUNTIF('Table 5'!V10:AP10,"-")&lt;COUNTA('Table 5'!V10:AP10),"Y","N")</f>
        <v>N</v>
      </c>
      <c r="BK10" s="13" t="str">
        <f>IF(COUNTIF('Table 6'!I10:P10,"-")&lt;COUNTA('Table 6'!I10:P10),1,"-")</f>
        <v>-</v>
      </c>
      <c r="BL10" s="13" t="str">
        <f>IF(COUNTIF('Table 6'!Q10:AC10,"-")&lt;COUNTA('Table 6'!Q10:AC10),1,"-")</f>
        <v>-</v>
      </c>
      <c r="BM10" s="13" t="str">
        <f>IF(COUNTIF('Table 7'!I10:P10,"-")&lt;COUNTA('Table 7'!I10:P10),1,"-")</f>
        <v>-</v>
      </c>
      <c r="BN10" s="14" t="str">
        <f>IF(COUNTIF('Table 7'!Q10:AV10,"-")&lt;COUNTA('Table 7'!Q10:AV10),"Y","N")</f>
        <v>N</v>
      </c>
      <c r="BO10" s="13">
        <f>IF('Table 8'!I10="-","-",1)</f>
        <v>1</v>
      </c>
      <c r="BP10" s="13" t="str">
        <f>IF('Table 8'!K10="-","-",1)</f>
        <v>-</v>
      </c>
      <c r="BQ10" s="13" t="str">
        <f>IF('Table 8'!L10="-","-",1)</f>
        <v>-</v>
      </c>
      <c r="BR10" s="2" t="str">
        <f>IF(COUNTIF('Table 8'!M10:S10,"-")&lt;COUNTA('Table 8'!M10:S10),"Y","N")</f>
        <v>Y</v>
      </c>
      <c r="BS10" s="13" t="str">
        <f>IF(COUNTIF('Table 8'!T10:AJ10,"-")&lt;COUNTA('Table 8'!T10:AJ10),1,"-")</f>
        <v>-</v>
      </c>
      <c r="BT10" s="14" t="str">
        <f>IF('Table 9'!B10=1,"Y","N")</f>
        <v>N</v>
      </c>
      <c r="BU10" s="2" t="str">
        <f>IF(COUNTIF('Table 10'!I11:J11,"-")&lt;COUNTA('Table 10'!I11:J11),"Y","N")</f>
        <v>Y</v>
      </c>
      <c r="BV10" s="13" t="str">
        <f>IF('Table 10'!K11="-","-",1)</f>
        <v>-</v>
      </c>
      <c r="BW10" s="13" t="str">
        <f>IF('Table 10'!L11="-","-",1)</f>
        <v>-</v>
      </c>
      <c r="BX10" s="13" t="str">
        <f>IF('Table 10'!M11="-","-",1)</f>
        <v>-</v>
      </c>
    </row>
  </sheetData>
  <autoFilter ref="A2:AF10" xr:uid="{3F83F157-92E6-408C-B218-74F6C2FED356}"/>
  <mergeCells count="9">
    <mergeCell ref="AC1:AF1"/>
    <mergeCell ref="G1:H1"/>
    <mergeCell ref="AH1:AI1"/>
    <mergeCell ref="I1:L1"/>
    <mergeCell ref="M1:N1"/>
    <mergeCell ref="O1:R1"/>
    <mergeCell ref="S1:T1"/>
    <mergeCell ref="U1:V1"/>
    <mergeCell ref="W1:AA1"/>
  </mergeCells>
  <hyperlinks>
    <hyperlink ref="I1:L1" location="'Table 3'!A1" display="Table 3" xr:uid="{5C3FC8F1-DF21-44BF-BF70-DC2F25E2B0F4}"/>
    <hyperlink ref="M1:N1" location="'Table 4'!A1" display="Table 4" xr:uid="{CE2F83F6-06EB-477C-9B27-0814F9CADBE4}"/>
    <hyperlink ref="O1:R1" location="'Table 5'!A1" display="Table 5" xr:uid="{06385170-01D9-4FA1-8BE4-4527A6AB631E}"/>
    <hyperlink ref="S1:T1" location="'Table 6'!A1" display="Table 6" xr:uid="{DA395900-E861-477F-9E4A-22B0A7CDE493}"/>
    <hyperlink ref="U1:V1" location="'Table 7'!A1" display="Table 7" xr:uid="{027540BF-C47D-46F7-ACC9-46F402835A04}"/>
    <hyperlink ref="W1:AA1" location="'Table 8'!A1" display="Table 8" xr:uid="{05AD6370-1524-4D62-BD23-DE623EF57606}"/>
    <hyperlink ref="AB1" location="'Table 9'!A1" display="Table 9" xr:uid="{858A746F-5727-4932-85A3-CBEA1C010F93}"/>
    <hyperlink ref="AC1:AF1" location="'Table 10'!A1" display="Table 10" xr:uid="{6FB76E57-E8FB-48DD-895F-1A37E818BA11}"/>
    <hyperlink ref="G1" location="'Table 1'!A1" display="Back to map" xr:uid="{DBDA8386-4AEA-4772-BC16-F15403F8B3A7}"/>
    <hyperlink ref="AG1" location="'Table 11 Profess+consumer'!A1" display="Table 11" xr:uid="{31797642-F5A1-4D1D-9F73-D9A4D33EC79D}"/>
    <hyperlink ref="AH1" location="'Table 9'!A1" display="Table 9" xr:uid="{2620154A-9409-4CD1-B406-D91D8CE1D906}"/>
    <hyperlink ref="AH1:AI1" location="'Table 12 Class+OSH+waste'!A1" display="Table 12" xr:uid="{CEB17405-A3AF-4D97-8E29-DA703423C3CB}"/>
    <hyperlink ref="AJ1" location="'Table 13 Environmental'!A1" display="Table 13" xr:uid="{EA842351-A9DD-4176-985A-A71BCCF5C57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ED0C-A064-4DC3-8782-B1D883B7540D}">
  <dimension ref="A1:R11"/>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9" max="9" width="17.26953125" customWidth="1"/>
    <col min="10" max="10" width="22.54296875" customWidth="1"/>
    <col min="11" max="11" width="17.1796875" customWidth="1"/>
    <col min="12" max="12" width="16" customWidth="1"/>
    <col min="13" max="13" width="14.81640625" customWidth="1"/>
    <col min="14" max="14" width="13.26953125" customWidth="1"/>
    <col min="15" max="15" width="18.7265625" customWidth="1"/>
    <col min="17" max="17" width="10.54296875" customWidth="1"/>
    <col min="18" max="18" width="11.54296875" customWidth="1"/>
  </cols>
  <sheetData>
    <row r="1" spans="1:18" ht="52.5" customHeight="1" thickBot="1" x14ac:dyDescent="0.55000000000000004">
      <c r="B1" s="54" t="s">
        <v>350</v>
      </c>
      <c r="C1" s="2"/>
      <c r="D1" s="2"/>
      <c r="E1" s="1" t="s">
        <v>33</v>
      </c>
      <c r="F1" s="2"/>
      <c r="G1" s="2"/>
      <c r="H1" s="2"/>
      <c r="I1" s="178" t="s">
        <v>10</v>
      </c>
      <c r="J1" s="179"/>
      <c r="K1" s="179"/>
      <c r="L1" s="179"/>
      <c r="M1" s="179"/>
      <c r="N1" s="179"/>
      <c r="O1" s="180"/>
      <c r="P1" s="2"/>
      <c r="Q1" s="181" t="s">
        <v>462</v>
      </c>
      <c r="R1" s="182"/>
    </row>
    <row r="2" spans="1:18" ht="78.5" thickBot="1" x14ac:dyDescent="0.3">
      <c r="B2" s="53" t="s">
        <v>34</v>
      </c>
      <c r="C2" s="9" t="str">
        <f>'Table 1'!B3</f>
        <v>Duplicate?</v>
      </c>
      <c r="D2" s="9" t="str">
        <f>'Table 1'!C3</f>
        <v>List</v>
      </c>
      <c r="E2" s="9" t="str">
        <f>'Table 1'!D3</f>
        <v>Substance Group</v>
      </c>
      <c r="F2" s="9" t="str">
        <f>'Table 1'!E3</f>
        <v>Category</v>
      </c>
      <c r="G2" s="9" t="str">
        <f>'Table 1'!F3</f>
        <v>Substance name</v>
      </c>
      <c r="H2" s="20" t="str">
        <f>'Table 1'!G3</f>
        <v>CASNo.</v>
      </c>
      <c r="I2" s="11" t="s">
        <v>104</v>
      </c>
      <c r="J2" s="9" t="s">
        <v>105</v>
      </c>
      <c r="K2" s="9" t="s">
        <v>106</v>
      </c>
      <c r="L2" s="9" t="s">
        <v>107</v>
      </c>
      <c r="M2" s="9" t="s">
        <v>108</v>
      </c>
      <c r="N2" s="9" t="s">
        <v>109</v>
      </c>
      <c r="O2" s="10" t="s">
        <v>110</v>
      </c>
      <c r="P2" s="21" t="s">
        <v>111</v>
      </c>
      <c r="Q2" s="26" t="s">
        <v>12</v>
      </c>
      <c r="R2" s="151" t="s">
        <v>461</v>
      </c>
    </row>
    <row r="3" spans="1:18" ht="13" x14ac:dyDescent="0.3">
      <c r="A3" s="56" t="s">
        <v>353</v>
      </c>
      <c r="B3" s="22">
        <f t="shared" ref="B3:B10" si="0">IF(COUNTIF(I3:R3,"-")&lt;COUNTA(I3:R3),1,0)</f>
        <v>0</v>
      </c>
      <c r="C3" s="5">
        <f>'Table 1'!B4</f>
        <v>0</v>
      </c>
      <c r="D3" s="5">
        <f>'Table 1'!C4</f>
        <v>2</v>
      </c>
      <c r="E3" s="5" t="str">
        <f>'Table 1'!D4</f>
        <v>UV filters benzophenones</v>
      </c>
      <c r="F3" s="7" t="str">
        <f>'Table 1'!E4</f>
        <v>B</v>
      </c>
      <c r="G3" s="7" t="str">
        <f>'Table 1'!F4</f>
        <v>BP-3 (benzophenone-3)</v>
      </c>
      <c r="H3" s="18" t="str">
        <f>'Table 1'!G4</f>
        <v>131-57-7</v>
      </c>
      <c r="I3" s="23" t="s">
        <v>55</v>
      </c>
      <c r="J3" s="5" t="s">
        <v>55</v>
      </c>
      <c r="K3" s="5" t="s">
        <v>55</v>
      </c>
      <c r="L3" s="5" t="s">
        <v>55</v>
      </c>
      <c r="M3" s="5" t="s">
        <v>55</v>
      </c>
      <c r="N3" s="5" t="s">
        <v>55</v>
      </c>
      <c r="O3" s="5" t="s">
        <v>55</v>
      </c>
      <c r="P3" s="5" t="s">
        <v>55</v>
      </c>
      <c r="Q3" s="17" t="s">
        <v>55</v>
      </c>
      <c r="R3" s="133"/>
    </row>
    <row r="4" spans="1:18" ht="13" x14ac:dyDescent="0.3">
      <c r="A4" s="56" t="s">
        <v>353</v>
      </c>
      <c r="B4" s="22">
        <f t="shared" si="0"/>
        <v>0</v>
      </c>
      <c r="C4" s="5">
        <f>'Table 1'!B5</f>
        <v>0</v>
      </c>
      <c r="D4" s="5">
        <f>'Table 1'!C5</f>
        <v>2</v>
      </c>
      <c r="E4" s="5" t="str">
        <f>'Table 1'!D5</f>
        <v>UV filters benzophenones</v>
      </c>
      <c r="F4" s="7" t="str">
        <f>'Table 1'!E5</f>
        <v>C</v>
      </c>
      <c r="G4" s="7" t="str">
        <f>'Table 1'!F5</f>
        <v>BP (benzopenone)</v>
      </c>
      <c r="H4" s="18" t="str">
        <f>'Table 1'!G5</f>
        <v>119-61-9</v>
      </c>
      <c r="I4" s="23" t="s">
        <v>55</v>
      </c>
      <c r="J4" s="5" t="s">
        <v>55</v>
      </c>
      <c r="K4" s="5" t="s">
        <v>55</v>
      </c>
      <c r="L4" s="5" t="s">
        <v>55</v>
      </c>
      <c r="M4" s="5" t="s">
        <v>55</v>
      </c>
      <c r="N4" s="5" t="s">
        <v>55</v>
      </c>
      <c r="O4" s="5" t="s">
        <v>55</v>
      </c>
      <c r="P4" s="5" t="s">
        <v>55</v>
      </c>
      <c r="Q4" s="17" t="s">
        <v>55</v>
      </c>
      <c r="R4" s="133"/>
    </row>
    <row r="5" spans="1:18" ht="13" x14ac:dyDescent="0.3">
      <c r="B5" s="22">
        <f t="shared" si="0"/>
        <v>0</v>
      </c>
      <c r="C5" s="5">
        <f>'Table 1'!B6</f>
        <v>0</v>
      </c>
      <c r="D5" s="5">
        <f>'Table 1'!C6</f>
        <v>2</v>
      </c>
      <c r="E5" s="5" t="str">
        <f>'Table 1'!D6</f>
        <v>UV filters benzophenones</v>
      </c>
      <c r="F5" s="7" t="str">
        <f>'Table 1'!E6</f>
        <v>C</v>
      </c>
      <c r="G5" s="7" t="str">
        <f>'Table 1'!F6</f>
        <v>BP-1 (benzophenone-1 )</v>
      </c>
      <c r="H5" s="18" t="str">
        <f>'Table 1'!G6</f>
        <v>131-56-6</v>
      </c>
      <c r="I5" s="23" t="s">
        <v>55</v>
      </c>
      <c r="J5" s="5" t="s">
        <v>55</v>
      </c>
      <c r="K5" s="5" t="s">
        <v>55</v>
      </c>
      <c r="L5" s="5" t="s">
        <v>55</v>
      </c>
      <c r="M5" s="5" t="s">
        <v>55</v>
      </c>
      <c r="N5" s="5" t="s">
        <v>55</v>
      </c>
      <c r="O5" s="5" t="s">
        <v>55</v>
      </c>
      <c r="P5" s="5" t="s">
        <v>55</v>
      </c>
      <c r="Q5" s="17" t="s">
        <v>55</v>
      </c>
      <c r="R5" s="133"/>
    </row>
    <row r="6" spans="1:18" ht="13" x14ac:dyDescent="0.3">
      <c r="B6" s="22">
        <f t="shared" si="0"/>
        <v>0</v>
      </c>
      <c r="C6" s="5">
        <f>'Table 1'!B7</f>
        <v>0</v>
      </c>
      <c r="D6" s="5">
        <f>'Table 1'!C7</f>
        <v>2</v>
      </c>
      <c r="E6" s="5" t="str">
        <f>'Table 1'!D7</f>
        <v>UV filters benzophenones</v>
      </c>
      <c r="F6" s="7" t="str">
        <f>'Table 1'!E7</f>
        <v>C</v>
      </c>
      <c r="G6" s="7" t="str">
        <f>'Table 1'!F7</f>
        <v>BP- 2 (benzophenone-2)</v>
      </c>
      <c r="H6" s="18" t="str">
        <f>'Table 1'!G7</f>
        <v>131-55-5</v>
      </c>
      <c r="I6" s="23" t="s">
        <v>55</v>
      </c>
      <c r="J6" s="5" t="s">
        <v>55</v>
      </c>
      <c r="K6" s="5" t="s">
        <v>55</v>
      </c>
      <c r="L6" s="5" t="s">
        <v>55</v>
      </c>
      <c r="M6" s="5" t="s">
        <v>55</v>
      </c>
      <c r="N6" s="5" t="s">
        <v>55</v>
      </c>
      <c r="O6" s="5" t="s">
        <v>55</v>
      </c>
      <c r="P6" s="5" t="s">
        <v>55</v>
      </c>
      <c r="Q6" s="17" t="s">
        <v>55</v>
      </c>
      <c r="R6" s="133"/>
    </row>
    <row r="7" spans="1:18" ht="13" x14ac:dyDescent="0.3">
      <c r="B7" s="22">
        <f t="shared" si="0"/>
        <v>0</v>
      </c>
      <c r="C7" s="5">
        <f>'Table 1'!B8</f>
        <v>0</v>
      </c>
      <c r="D7" s="5">
        <f>'Table 1'!C8</f>
        <v>2</v>
      </c>
      <c r="E7" s="5" t="str">
        <f>'Table 1'!D8</f>
        <v>UV filters benzophenones</v>
      </c>
      <c r="F7" s="7" t="str">
        <f>'Table 1'!E8</f>
        <v>C</v>
      </c>
      <c r="G7" s="7" t="str">
        <f>'Table 1'!F8</f>
        <v>4-MBC (3-(4-methylbenzylidene-camphor))</v>
      </c>
      <c r="H7" s="18" t="str">
        <f>'Table 1'!G8</f>
        <v>36861-47-9</v>
      </c>
      <c r="I7" s="23" t="s">
        <v>55</v>
      </c>
      <c r="J7" s="5" t="s">
        <v>55</v>
      </c>
      <c r="K7" s="5" t="s">
        <v>55</v>
      </c>
      <c r="L7" s="5" t="s">
        <v>55</v>
      </c>
      <c r="M7" s="5" t="s">
        <v>55</v>
      </c>
      <c r="N7" s="5" t="s">
        <v>55</v>
      </c>
      <c r="O7" s="5" t="s">
        <v>55</v>
      </c>
      <c r="P7" s="5" t="s">
        <v>55</v>
      </c>
      <c r="Q7" s="17" t="s">
        <v>55</v>
      </c>
      <c r="R7" s="133"/>
    </row>
    <row r="8" spans="1:18" ht="13" x14ac:dyDescent="0.3">
      <c r="B8" s="22">
        <f t="shared" si="0"/>
        <v>0</v>
      </c>
      <c r="C8" s="5">
        <f>'Table 1'!B9</f>
        <v>0</v>
      </c>
      <c r="D8" s="5">
        <f>'Table 1'!C9</f>
        <v>2</v>
      </c>
      <c r="E8" s="5" t="str">
        <f>'Table 1'!D9</f>
        <v>UV filters benzophenones</v>
      </c>
      <c r="F8" s="7" t="str">
        <f>'Table 1'!E9</f>
        <v>C</v>
      </c>
      <c r="G8" s="7" t="str">
        <f>'Table 1'!F9</f>
        <v>3-BC (3-benzylidene camphor)</v>
      </c>
      <c r="H8" s="18" t="str">
        <f>'Table 1'!G9</f>
        <v>15087-24-8</v>
      </c>
      <c r="I8" s="23" t="s">
        <v>55</v>
      </c>
      <c r="J8" s="5" t="s">
        <v>55</v>
      </c>
      <c r="K8" s="5" t="s">
        <v>55</v>
      </c>
      <c r="L8" s="5" t="s">
        <v>55</v>
      </c>
      <c r="M8" s="5" t="s">
        <v>55</v>
      </c>
      <c r="N8" s="5" t="s">
        <v>55</v>
      </c>
      <c r="O8" s="5" t="s">
        <v>55</v>
      </c>
      <c r="P8" s="5" t="s">
        <v>55</v>
      </c>
      <c r="Q8" s="17" t="s">
        <v>55</v>
      </c>
      <c r="R8" s="133"/>
    </row>
    <row r="9" spans="1:18" ht="13" x14ac:dyDescent="0.3">
      <c r="B9" s="22">
        <f t="shared" si="0"/>
        <v>0</v>
      </c>
      <c r="C9" s="5">
        <f>'Table 1'!B10</f>
        <v>0</v>
      </c>
      <c r="D9" s="5">
        <f>'Table 1'!C10</f>
        <v>2</v>
      </c>
      <c r="E9" s="5" t="str">
        <f>'Table 1'!D10</f>
        <v>UV filters benzophenones</v>
      </c>
      <c r="F9" s="7" t="str">
        <f>'Table 1'!E10</f>
        <v>C</v>
      </c>
      <c r="G9" s="7" t="str">
        <f>'Table 1'!F10</f>
        <v>4-HBP (4-hydroxy-benzophenone)</v>
      </c>
      <c r="H9" s="18" t="str">
        <f>'Table 1'!G10</f>
        <v>1137-42-4</v>
      </c>
      <c r="I9" s="23" t="s">
        <v>55</v>
      </c>
      <c r="J9" s="5" t="s">
        <v>55</v>
      </c>
      <c r="K9" s="5" t="s">
        <v>55</v>
      </c>
      <c r="L9" s="5" t="s">
        <v>55</v>
      </c>
      <c r="M9" s="5" t="s">
        <v>55</v>
      </c>
      <c r="N9" s="5" t="s">
        <v>55</v>
      </c>
      <c r="O9" s="5" t="s">
        <v>55</v>
      </c>
      <c r="P9" s="5" t="s">
        <v>55</v>
      </c>
      <c r="Q9" s="17" t="s">
        <v>55</v>
      </c>
      <c r="R9" s="133"/>
    </row>
    <row r="10" spans="1:18" ht="13.5" thickBot="1" x14ac:dyDescent="0.35">
      <c r="B10" s="22">
        <f t="shared" si="0"/>
        <v>0</v>
      </c>
      <c r="C10" s="5">
        <f>'Table 1'!B11</f>
        <v>0</v>
      </c>
      <c r="D10" s="5">
        <f>'Table 1'!C11</f>
        <v>2</v>
      </c>
      <c r="E10" s="5" t="str">
        <f>'Table 1'!D11</f>
        <v>UV filters benzophenones</v>
      </c>
      <c r="F10" s="7" t="str">
        <f>'Table 1'!E11</f>
        <v>C</v>
      </c>
      <c r="G10" s="7" t="str">
        <f>'Table 1'!F11</f>
        <v>4-MBP (4-methyl-benzophenone)</v>
      </c>
      <c r="H10" s="18" t="str">
        <f>'Table 1'!G11</f>
        <v>134-84-9</v>
      </c>
      <c r="I10" s="24" t="s">
        <v>55</v>
      </c>
      <c r="J10" s="25" t="s">
        <v>55</v>
      </c>
      <c r="K10" s="25" t="s">
        <v>55</v>
      </c>
      <c r="L10" s="25" t="s">
        <v>55</v>
      </c>
      <c r="M10" s="25" t="s">
        <v>55</v>
      </c>
      <c r="N10" s="25" t="s">
        <v>55</v>
      </c>
      <c r="O10" s="25" t="s">
        <v>55</v>
      </c>
      <c r="P10" s="25" t="s">
        <v>55</v>
      </c>
      <c r="Q10" s="149" t="s">
        <v>55</v>
      </c>
      <c r="R10" s="133"/>
    </row>
    <row r="11" spans="1:18" x14ac:dyDescent="0.25">
      <c r="R11" s="150"/>
    </row>
  </sheetData>
  <autoFilter ref="A2:H10" xr:uid="{D8B2FF72-5912-48E9-973F-4882B296B1AA}"/>
  <mergeCells count="2">
    <mergeCell ref="I1:O1"/>
    <mergeCell ref="Q1:R1"/>
  </mergeCells>
  <hyperlinks>
    <hyperlink ref="B1" location="'Table 2'!A1" display="Back to map" xr:uid="{5D54E0D4-C7DD-426F-B948-B5A25C174CEB}"/>
    <hyperlink ref="R2" r:id="rId1" xr:uid="{0B404C08-6BAC-4689-B501-552A741F8B4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8470F-A42C-4FCD-83B9-D03737AC01BE}">
  <dimension ref="A1:AT10"/>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20" max="20" width="11.453125" customWidth="1"/>
    <col min="21" max="21" width="11.1796875" customWidth="1"/>
    <col min="22" max="22" width="10.81640625" customWidth="1"/>
    <col min="24" max="24" width="10.1796875" customWidth="1"/>
    <col min="25" max="25" width="10.81640625" customWidth="1"/>
    <col min="32" max="32" width="10.54296875" customWidth="1"/>
    <col min="33" max="33" width="10.1796875" customWidth="1"/>
    <col min="34" max="34" width="10.54296875" customWidth="1"/>
    <col min="39" max="39" width="10.453125" customWidth="1"/>
    <col min="40" max="40" width="11.81640625" customWidth="1"/>
    <col min="43" max="43" width="15.1796875" bestFit="1" customWidth="1"/>
    <col min="44" max="44" width="15.1796875" customWidth="1"/>
  </cols>
  <sheetData>
    <row r="1" spans="1:46" ht="28.5" thickBot="1" x14ac:dyDescent="0.55000000000000004">
      <c r="B1" s="54" t="s">
        <v>350</v>
      </c>
      <c r="C1" s="2"/>
      <c r="D1" s="2"/>
      <c r="E1" s="1" t="s">
        <v>35</v>
      </c>
      <c r="F1" s="2"/>
      <c r="G1" s="2"/>
      <c r="H1" s="2"/>
      <c r="I1" s="183" t="s">
        <v>13</v>
      </c>
      <c r="J1" s="184"/>
      <c r="K1" s="184"/>
      <c r="L1" s="184"/>
      <c r="M1" s="184"/>
      <c r="N1" s="185"/>
      <c r="O1" s="186" t="s">
        <v>14</v>
      </c>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8"/>
      <c r="AQ1" s="189" t="s">
        <v>459</v>
      </c>
      <c r="AR1" s="189"/>
      <c r="AS1" s="189"/>
      <c r="AT1" s="189"/>
    </row>
    <row r="2" spans="1:46" ht="104.5" thickBot="1" x14ac:dyDescent="0.3">
      <c r="B2" s="53" t="s">
        <v>34</v>
      </c>
      <c r="C2" s="9" t="str">
        <f>'Table 1'!B3</f>
        <v>Duplicate?</v>
      </c>
      <c r="D2" s="9" t="str">
        <f>'Table 1'!C3</f>
        <v>List</v>
      </c>
      <c r="E2" s="9" t="str">
        <f>'Table 1'!D3</f>
        <v>Substance Group</v>
      </c>
      <c r="F2" s="9" t="str">
        <f>'Table 1'!E3</f>
        <v>Category</v>
      </c>
      <c r="G2" s="9" t="str">
        <f>'Table 1'!F3</f>
        <v>Substance name</v>
      </c>
      <c r="H2" s="20" t="str">
        <f>'Table 1'!G3</f>
        <v>CASNo.</v>
      </c>
      <c r="I2" s="26" t="s">
        <v>112</v>
      </c>
      <c r="J2" s="27" t="s">
        <v>113</v>
      </c>
      <c r="K2" s="27" t="s">
        <v>114</v>
      </c>
      <c r="L2" s="27" t="s">
        <v>115</v>
      </c>
      <c r="M2" s="27" t="s">
        <v>116</v>
      </c>
      <c r="N2" s="28" t="s">
        <v>117</v>
      </c>
      <c r="O2" s="26" t="s">
        <v>118</v>
      </c>
      <c r="P2" s="27" t="s">
        <v>119</v>
      </c>
      <c r="Q2" s="27" t="s">
        <v>120</v>
      </c>
      <c r="R2" s="27" t="s">
        <v>117</v>
      </c>
      <c r="S2" s="27" t="s">
        <v>121</v>
      </c>
      <c r="T2" s="27" t="s">
        <v>122</v>
      </c>
      <c r="U2" s="27" t="s">
        <v>123</v>
      </c>
      <c r="V2" s="27" t="s">
        <v>124</v>
      </c>
      <c r="W2" s="27" t="s">
        <v>125</v>
      </c>
      <c r="X2" s="137" t="s">
        <v>126</v>
      </c>
      <c r="Y2" s="27" t="s">
        <v>127</v>
      </c>
      <c r="Z2" s="137" t="s">
        <v>128</v>
      </c>
      <c r="AA2" s="27" t="s">
        <v>129</v>
      </c>
      <c r="AB2" s="27" t="s">
        <v>130</v>
      </c>
      <c r="AC2" s="27" t="s">
        <v>131</v>
      </c>
      <c r="AD2" s="27" t="s">
        <v>132</v>
      </c>
      <c r="AE2" s="27" t="s">
        <v>133</v>
      </c>
      <c r="AF2" s="137" t="s">
        <v>134</v>
      </c>
      <c r="AG2" s="27" t="s">
        <v>135</v>
      </c>
      <c r="AH2" s="27" t="s">
        <v>136</v>
      </c>
      <c r="AI2" s="27" t="s">
        <v>137</v>
      </c>
      <c r="AJ2" s="27" t="s">
        <v>138</v>
      </c>
      <c r="AK2" s="27" t="s">
        <v>139</v>
      </c>
      <c r="AL2" s="27" t="s">
        <v>140</v>
      </c>
      <c r="AM2" s="137" t="s">
        <v>141</v>
      </c>
      <c r="AN2" s="27" t="s">
        <v>142</v>
      </c>
      <c r="AO2" s="28" t="s">
        <v>143</v>
      </c>
      <c r="AQ2" s="137" t="str">
        <f>X2</f>
        <v>Start of Call for Evidence public consultation</v>
      </c>
      <c r="AR2" s="138" t="str">
        <f>Z2</f>
        <v>Start of second Call for Evidence public consultation</v>
      </c>
      <c r="AS2" s="138" t="str">
        <f>AF2</f>
        <v>Start of Annex XV report public consultation</v>
      </c>
      <c r="AT2" s="138" t="str">
        <f>AM2</f>
        <v>Start of SEAC draft opinion public consultation</v>
      </c>
    </row>
    <row r="3" spans="1:46" ht="13" x14ac:dyDescent="0.3">
      <c r="A3" s="56" t="s">
        <v>353</v>
      </c>
      <c r="B3" s="22">
        <f t="shared" ref="B3:B10" si="0">IF(COUNTIF(I3:AO3,"-")&lt;COUNTA(I3:AO3),1,0)</f>
        <v>0</v>
      </c>
      <c r="C3" s="5">
        <f>'Table 1'!B4</f>
        <v>0</v>
      </c>
      <c r="D3" s="5">
        <f>'Table 1'!C4</f>
        <v>2</v>
      </c>
      <c r="E3" s="5" t="str">
        <f>'Table 1'!D4</f>
        <v>UV filters benzophenones</v>
      </c>
      <c r="F3" s="7" t="str">
        <f>'Table 1'!E4</f>
        <v>B</v>
      </c>
      <c r="G3" s="7" t="str">
        <f>'Table 1'!F4</f>
        <v>BP-3 (benzophenone-3)</v>
      </c>
      <c r="H3" s="18" t="str">
        <f>'Table 1'!G4</f>
        <v>131-57-7</v>
      </c>
      <c r="I3" s="23" t="s">
        <v>55</v>
      </c>
      <c r="J3" s="29" t="s">
        <v>55</v>
      </c>
      <c r="K3" s="29" t="s">
        <v>55</v>
      </c>
      <c r="L3" s="29" t="s">
        <v>55</v>
      </c>
      <c r="M3" s="29" t="s">
        <v>55</v>
      </c>
      <c r="N3" s="29" t="s">
        <v>55</v>
      </c>
      <c r="O3" s="29" t="s">
        <v>55</v>
      </c>
      <c r="P3" s="29" t="s">
        <v>55</v>
      </c>
      <c r="Q3" s="29" t="s">
        <v>55</v>
      </c>
      <c r="R3" s="29" t="s">
        <v>55</v>
      </c>
      <c r="S3" s="29" t="s">
        <v>55</v>
      </c>
      <c r="T3" s="29" t="s">
        <v>55</v>
      </c>
      <c r="U3" s="29" t="s">
        <v>55</v>
      </c>
      <c r="V3" s="29" t="s">
        <v>55</v>
      </c>
      <c r="W3" s="29" t="s">
        <v>55</v>
      </c>
      <c r="X3" s="29" t="s">
        <v>55</v>
      </c>
      <c r="Y3" s="29" t="s">
        <v>55</v>
      </c>
      <c r="Z3" s="29" t="s">
        <v>55</v>
      </c>
      <c r="AA3" s="29" t="s">
        <v>55</v>
      </c>
      <c r="AB3" s="29" t="s">
        <v>55</v>
      </c>
      <c r="AC3" s="29" t="s">
        <v>55</v>
      </c>
      <c r="AD3" s="29" t="s">
        <v>55</v>
      </c>
      <c r="AE3" s="29" t="s">
        <v>55</v>
      </c>
      <c r="AF3" s="29" t="s">
        <v>55</v>
      </c>
      <c r="AG3" s="29" t="s">
        <v>55</v>
      </c>
      <c r="AH3" s="29" t="s">
        <v>55</v>
      </c>
      <c r="AI3" s="29" t="s">
        <v>55</v>
      </c>
      <c r="AJ3" s="29" t="s">
        <v>55</v>
      </c>
      <c r="AK3" s="29" t="s">
        <v>55</v>
      </c>
      <c r="AL3" s="29" t="s">
        <v>55</v>
      </c>
      <c r="AM3" s="29" t="s">
        <v>55</v>
      </c>
      <c r="AN3" s="29" t="s">
        <v>55</v>
      </c>
      <c r="AO3" s="30" t="s">
        <v>55</v>
      </c>
      <c r="AQ3" s="139" t="str">
        <f t="shared" ref="AQ3:AQ10" ca="1" si="1">IFERROR(IF(_xlfn.DAYS(X3,NOW())&gt;0,"Forthcoming","Passed"),"")</f>
        <v/>
      </c>
      <c r="AR3" s="139" t="str">
        <f t="shared" ref="AR3:AR10" ca="1" si="2">IFERROR(IF(_xlfn.DAYS(Z3,NOW())&gt;0,"Forthcoming","Passed"),"")</f>
        <v/>
      </c>
      <c r="AS3" s="139" t="str">
        <f t="shared" ref="AS3:AS10" ca="1" si="3">IFERROR(IF(_xlfn.DAYS(AF3,NOW())&gt;0,"Forthcoming","Passed"),"")</f>
        <v/>
      </c>
      <c r="AT3" s="139" t="str">
        <f t="shared" ref="AT3:AT10" ca="1" si="4">IFERROR(IF(_xlfn.DAYS(AM3,NOW())&gt;0,"Forthcoming","Passed"),"")</f>
        <v/>
      </c>
    </row>
    <row r="4" spans="1:46" ht="13" x14ac:dyDescent="0.3">
      <c r="A4" s="56" t="s">
        <v>353</v>
      </c>
      <c r="B4" s="22">
        <f t="shared" si="0"/>
        <v>0</v>
      </c>
      <c r="C4" s="5">
        <f>'Table 1'!B5</f>
        <v>0</v>
      </c>
      <c r="D4" s="5">
        <f>'Table 1'!C5</f>
        <v>2</v>
      </c>
      <c r="E4" s="5" t="str">
        <f>'Table 1'!D5</f>
        <v>UV filters benzophenones</v>
      </c>
      <c r="F4" s="7" t="str">
        <f>'Table 1'!E5</f>
        <v>C</v>
      </c>
      <c r="G4" s="7" t="str">
        <f>'Table 1'!F5</f>
        <v>BP (benzopenone)</v>
      </c>
      <c r="H4" s="18" t="str">
        <f>'Table 1'!G5</f>
        <v>119-61-9</v>
      </c>
      <c r="I4" s="23" t="s">
        <v>55</v>
      </c>
      <c r="J4" s="29" t="s">
        <v>55</v>
      </c>
      <c r="K4" s="29" t="s">
        <v>55</v>
      </c>
      <c r="L4" s="29" t="s">
        <v>55</v>
      </c>
      <c r="M4" s="29" t="s">
        <v>55</v>
      </c>
      <c r="N4" s="29" t="s">
        <v>55</v>
      </c>
      <c r="O4" s="29" t="s">
        <v>55</v>
      </c>
      <c r="P4" s="29" t="s">
        <v>55</v>
      </c>
      <c r="Q4" s="29" t="s">
        <v>55</v>
      </c>
      <c r="R4" s="29" t="s">
        <v>55</v>
      </c>
      <c r="S4" s="29" t="s">
        <v>55</v>
      </c>
      <c r="T4" s="29" t="s">
        <v>55</v>
      </c>
      <c r="U4" s="29" t="s">
        <v>55</v>
      </c>
      <c r="V4" s="29" t="s">
        <v>55</v>
      </c>
      <c r="W4" s="29" t="s">
        <v>55</v>
      </c>
      <c r="X4" s="29" t="s">
        <v>55</v>
      </c>
      <c r="Y4" s="29" t="s">
        <v>55</v>
      </c>
      <c r="Z4" s="29" t="s">
        <v>55</v>
      </c>
      <c r="AA4" s="29" t="s">
        <v>55</v>
      </c>
      <c r="AB4" s="29" t="s">
        <v>55</v>
      </c>
      <c r="AC4" s="29" t="s">
        <v>55</v>
      </c>
      <c r="AD4" s="29" t="s">
        <v>55</v>
      </c>
      <c r="AE4" s="29" t="s">
        <v>55</v>
      </c>
      <c r="AF4" s="29" t="s">
        <v>55</v>
      </c>
      <c r="AG4" s="29" t="s">
        <v>55</v>
      </c>
      <c r="AH4" s="29" t="s">
        <v>55</v>
      </c>
      <c r="AI4" s="29" t="s">
        <v>55</v>
      </c>
      <c r="AJ4" s="29" t="s">
        <v>55</v>
      </c>
      <c r="AK4" s="29" t="s">
        <v>55</v>
      </c>
      <c r="AL4" s="29" t="s">
        <v>55</v>
      </c>
      <c r="AM4" s="29" t="s">
        <v>55</v>
      </c>
      <c r="AN4" s="29" t="s">
        <v>55</v>
      </c>
      <c r="AO4" s="30" t="s">
        <v>55</v>
      </c>
      <c r="AQ4" s="139" t="str">
        <f t="shared" ca="1" si="1"/>
        <v/>
      </c>
      <c r="AR4" s="139" t="str">
        <f t="shared" ca="1" si="2"/>
        <v/>
      </c>
      <c r="AS4" s="139" t="str">
        <f t="shared" ca="1" si="3"/>
        <v/>
      </c>
      <c r="AT4" s="139" t="str">
        <f t="shared" ca="1" si="4"/>
        <v/>
      </c>
    </row>
    <row r="5" spans="1:46" ht="13" x14ac:dyDescent="0.3">
      <c r="B5" s="22">
        <f t="shared" si="0"/>
        <v>0</v>
      </c>
      <c r="C5" s="5">
        <f>'Table 1'!B6</f>
        <v>0</v>
      </c>
      <c r="D5" s="5">
        <f>'Table 1'!C6</f>
        <v>2</v>
      </c>
      <c r="E5" s="5" t="str">
        <f>'Table 1'!D6</f>
        <v>UV filters benzophenones</v>
      </c>
      <c r="F5" s="7" t="str">
        <f>'Table 1'!E6</f>
        <v>C</v>
      </c>
      <c r="G5" s="7" t="str">
        <f>'Table 1'!F6</f>
        <v>BP-1 (benzophenone-1 )</v>
      </c>
      <c r="H5" s="18" t="str">
        <f>'Table 1'!G6</f>
        <v>131-56-6</v>
      </c>
      <c r="I5" s="23" t="s">
        <v>55</v>
      </c>
      <c r="J5" s="29" t="s">
        <v>55</v>
      </c>
      <c r="K5" s="29" t="s">
        <v>55</v>
      </c>
      <c r="L5" s="29" t="s">
        <v>55</v>
      </c>
      <c r="M5" s="29" t="s">
        <v>55</v>
      </c>
      <c r="N5" s="29" t="s">
        <v>55</v>
      </c>
      <c r="O5" s="29" t="s">
        <v>55</v>
      </c>
      <c r="P5" s="29" t="s">
        <v>55</v>
      </c>
      <c r="Q5" s="29" t="s">
        <v>55</v>
      </c>
      <c r="R5" s="29" t="s">
        <v>55</v>
      </c>
      <c r="S5" s="29" t="s">
        <v>55</v>
      </c>
      <c r="T5" s="29" t="s">
        <v>55</v>
      </c>
      <c r="U5" s="29" t="s">
        <v>55</v>
      </c>
      <c r="V5" s="29" t="s">
        <v>55</v>
      </c>
      <c r="W5" s="29" t="s">
        <v>55</v>
      </c>
      <c r="X5" s="29" t="s">
        <v>55</v>
      </c>
      <c r="Y5" s="29" t="s">
        <v>55</v>
      </c>
      <c r="Z5" s="29" t="s">
        <v>55</v>
      </c>
      <c r="AA5" s="29" t="s">
        <v>55</v>
      </c>
      <c r="AB5" s="29" t="s">
        <v>55</v>
      </c>
      <c r="AC5" s="29" t="s">
        <v>55</v>
      </c>
      <c r="AD5" s="29" t="s">
        <v>55</v>
      </c>
      <c r="AE5" s="29" t="s">
        <v>55</v>
      </c>
      <c r="AF5" s="29" t="s">
        <v>55</v>
      </c>
      <c r="AG5" s="29" t="s">
        <v>55</v>
      </c>
      <c r="AH5" s="29" t="s">
        <v>55</v>
      </c>
      <c r="AI5" s="29" t="s">
        <v>55</v>
      </c>
      <c r="AJ5" s="29" t="s">
        <v>55</v>
      </c>
      <c r="AK5" s="29" t="s">
        <v>55</v>
      </c>
      <c r="AL5" s="29" t="s">
        <v>55</v>
      </c>
      <c r="AM5" s="29" t="s">
        <v>55</v>
      </c>
      <c r="AN5" s="29" t="s">
        <v>55</v>
      </c>
      <c r="AO5" s="30" t="s">
        <v>55</v>
      </c>
      <c r="AQ5" s="139" t="str">
        <f t="shared" ca="1" si="1"/>
        <v/>
      </c>
      <c r="AR5" s="139" t="str">
        <f t="shared" ca="1" si="2"/>
        <v/>
      </c>
      <c r="AS5" s="139" t="str">
        <f t="shared" ca="1" si="3"/>
        <v/>
      </c>
      <c r="AT5" s="139" t="str">
        <f t="shared" ca="1" si="4"/>
        <v/>
      </c>
    </row>
    <row r="6" spans="1:46" ht="13" x14ac:dyDescent="0.3">
      <c r="B6" s="22">
        <f t="shared" si="0"/>
        <v>0</v>
      </c>
      <c r="C6" s="5">
        <f>'Table 1'!B7</f>
        <v>0</v>
      </c>
      <c r="D6" s="5">
        <f>'Table 1'!C7</f>
        <v>2</v>
      </c>
      <c r="E6" s="5" t="str">
        <f>'Table 1'!D7</f>
        <v>UV filters benzophenones</v>
      </c>
      <c r="F6" s="7" t="str">
        <f>'Table 1'!E7</f>
        <v>C</v>
      </c>
      <c r="G6" s="7" t="str">
        <f>'Table 1'!F7</f>
        <v>BP- 2 (benzophenone-2)</v>
      </c>
      <c r="H6" s="18" t="str">
        <f>'Table 1'!G7</f>
        <v>131-55-5</v>
      </c>
      <c r="I6" s="23" t="s">
        <v>55</v>
      </c>
      <c r="J6" s="29" t="s">
        <v>55</v>
      </c>
      <c r="K6" s="29" t="s">
        <v>55</v>
      </c>
      <c r="L6" s="29" t="s">
        <v>55</v>
      </c>
      <c r="M6" s="29" t="s">
        <v>55</v>
      </c>
      <c r="N6" s="29" t="s">
        <v>55</v>
      </c>
      <c r="O6" s="29" t="s">
        <v>55</v>
      </c>
      <c r="P6" s="29" t="s">
        <v>55</v>
      </c>
      <c r="Q6" s="29" t="s">
        <v>55</v>
      </c>
      <c r="R6" s="29" t="s">
        <v>55</v>
      </c>
      <c r="S6" s="29" t="s">
        <v>55</v>
      </c>
      <c r="T6" s="29" t="s">
        <v>55</v>
      </c>
      <c r="U6" s="29" t="s">
        <v>55</v>
      </c>
      <c r="V6" s="29" t="s">
        <v>55</v>
      </c>
      <c r="W6" s="29" t="s">
        <v>55</v>
      </c>
      <c r="X6" s="29" t="s">
        <v>55</v>
      </c>
      <c r="Y6" s="29" t="s">
        <v>55</v>
      </c>
      <c r="Z6" s="29" t="s">
        <v>55</v>
      </c>
      <c r="AA6" s="29" t="s">
        <v>55</v>
      </c>
      <c r="AB6" s="29" t="s">
        <v>55</v>
      </c>
      <c r="AC6" s="29" t="s">
        <v>55</v>
      </c>
      <c r="AD6" s="29" t="s">
        <v>55</v>
      </c>
      <c r="AE6" s="29" t="s">
        <v>55</v>
      </c>
      <c r="AF6" s="29" t="s">
        <v>55</v>
      </c>
      <c r="AG6" s="29" t="s">
        <v>55</v>
      </c>
      <c r="AH6" s="29" t="s">
        <v>55</v>
      </c>
      <c r="AI6" s="29" t="s">
        <v>55</v>
      </c>
      <c r="AJ6" s="29" t="s">
        <v>55</v>
      </c>
      <c r="AK6" s="29" t="s">
        <v>55</v>
      </c>
      <c r="AL6" s="29" t="s">
        <v>55</v>
      </c>
      <c r="AM6" s="29" t="s">
        <v>55</v>
      </c>
      <c r="AN6" s="29" t="s">
        <v>55</v>
      </c>
      <c r="AO6" s="30" t="s">
        <v>55</v>
      </c>
      <c r="AQ6" s="139" t="str">
        <f t="shared" ca="1" si="1"/>
        <v/>
      </c>
      <c r="AR6" s="139" t="str">
        <f t="shared" ca="1" si="2"/>
        <v/>
      </c>
      <c r="AS6" s="139" t="str">
        <f t="shared" ca="1" si="3"/>
        <v/>
      </c>
      <c r="AT6" s="139" t="str">
        <f t="shared" ca="1" si="4"/>
        <v/>
      </c>
    </row>
    <row r="7" spans="1:46" ht="13" x14ac:dyDescent="0.3">
      <c r="B7" s="22">
        <f t="shared" si="0"/>
        <v>0</v>
      </c>
      <c r="C7" s="5">
        <f>'Table 1'!B8</f>
        <v>0</v>
      </c>
      <c r="D7" s="5">
        <f>'Table 1'!C8</f>
        <v>2</v>
      </c>
      <c r="E7" s="5" t="str">
        <f>'Table 1'!D8</f>
        <v>UV filters benzophenones</v>
      </c>
      <c r="F7" s="7" t="str">
        <f>'Table 1'!E8</f>
        <v>C</v>
      </c>
      <c r="G7" s="7" t="str">
        <f>'Table 1'!F8</f>
        <v>4-MBC (3-(4-methylbenzylidene-camphor))</v>
      </c>
      <c r="H7" s="18" t="str">
        <f>'Table 1'!G8</f>
        <v>36861-47-9</v>
      </c>
      <c r="I7" s="23" t="s">
        <v>55</v>
      </c>
      <c r="J7" s="29" t="s">
        <v>55</v>
      </c>
      <c r="K7" s="29" t="s">
        <v>55</v>
      </c>
      <c r="L7" s="29" t="s">
        <v>55</v>
      </c>
      <c r="M7" s="29" t="s">
        <v>55</v>
      </c>
      <c r="N7" s="29" t="s">
        <v>55</v>
      </c>
      <c r="O7" s="29" t="s">
        <v>55</v>
      </c>
      <c r="P7" s="29" t="s">
        <v>55</v>
      </c>
      <c r="Q7" s="29" t="s">
        <v>55</v>
      </c>
      <c r="R7" s="29" t="s">
        <v>55</v>
      </c>
      <c r="S7" s="29" t="s">
        <v>55</v>
      </c>
      <c r="T7" s="29" t="s">
        <v>55</v>
      </c>
      <c r="U7" s="29" t="s">
        <v>55</v>
      </c>
      <c r="V7" s="29" t="s">
        <v>55</v>
      </c>
      <c r="W7" s="29" t="s">
        <v>55</v>
      </c>
      <c r="X7" s="29" t="s">
        <v>55</v>
      </c>
      <c r="Y7" s="29" t="s">
        <v>55</v>
      </c>
      <c r="Z7" s="29" t="s">
        <v>55</v>
      </c>
      <c r="AA7" s="29" t="s">
        <v>55</v>
      </c>
      <c r="AB7" s="29" t="s">
        <v>55</v>
      </c>
      <c r="AC7" s="29" t="s">
        <v>55</v>
      </c>
      <c r="AD7" s="29" t="s">
        <v>55</v>
      </c>
      <c r="AE7" s="29" t="s">
        <v>55</v>
      </c>
      <c r="AF7" s="29" t="s">
        <v>55</v>
      </c>
      <c r="AG7" s="29" t="s">
        <v>55</v>
      </c>
      <c r="AH7" s="29" t="s">
        <v>55</v>
      </c>
      <c r="AI7" s="29" t="s">
        <v>55</v>
      </c>
      <c r="AJ7" s="29" t="s">
        <v>55</v>
      </c>
      <c r="AK7" s="29" t="s">
        <v>55</v>
      </c>
      <c r="AL7" s="29" t="s">
        <v>55</v>
      </c>
      <c r="AM7" s="29" t="s">
        <v>55</v>
      </c>
      <c r="AN7" s="29" t="s">
        <v>55</v>
      </c>
      <c r="AO7" s="30" t="s">
        <v>55</v>
      </c>
      <c r="AQ7" s="139" t="str">
        <f t="shared" ca="1" si="1"/>
        <v/>
      </c>
      <c r="AR7" s="139" t="str">
        <f t="shared" ca="1" si="2"/>
        <v/>
      </c>
      <c r="AS7" s="139" t="str">
        <f t="shared" ca="1" si="3"/>
        <v/>
      </c>
      <c r="AT7" s="139" t="str">
        <f t="shared" ca="1" si="4"/>
        <v/>
      </c>
    </row>
    <row r="8" spans="1:46" ht="13" x14ac:dyDescent="0.3">
      <c r="B8" s="22">
        <f t="shared" si="0"/>
        <v>0</v>
      </c>
      <c r="C8" s="5">
        <f>'Table 1'!B9</f>
        <v>0</v>
      </c>
      <c r="D8" s="5">
        <f>'Table 1'!C9</f>
        <v>2</v>
      </c>
      <c r="E8" s="5" t="str">
        <f>'Table 1'!D9</f>
        <v>UV filters benzophenones</v>
      </c>
      <c r="F8" s="7" t="str">
        <f>'Table 1'!E9</f>
        <v>C</v>
      </c>
      <c r="G8" s="7" t="str">
        <f>'Table 1'!F9</f>
        <v>3-BC (3-benzylidene camphor)</v>
      </c>
      <c r="H8" s="18" t="str">
        <f>'Table 1'!G9</f>
        <v>15087-24-8</v>
      </c>
      <c r="I8" s="23" t="s">
        <v>55</v>
      </c>
      <c r="J8" s="29" t="s">
        <v>55</v>
      </c>
      <c r="K8" s="29" t="s">
        <v>55</v>
      </c>
      <c r="L8" s="29" t="s">
        <v>55</v>
      </c>
      <c r="M8" s="29" t="s">
        <v>55</v>
      </c>
      <c r="N8" s="29" t="s">
        <v>55</v>
      </c>
      <c r="O8" s="29" t="s">
        <v>55</v>
      </c>
      <c r="P8" s="29" t="s">
        <v>55</v>
      </c>
      <c r="Q8" s="29" t="s">
        <v>55</v>
      </c>
      <c r="R8" s="29" t="s">
        <v>55</v>
      </c>
      <c r="S8" s="29" t="s">
        <v>55</v>
      </c>
      <c r="T8" s="29" t="s">
        <v>55</v>
      </c>
      <c r="U8" s="29" t="s">
        <v>55</v>
      </c>
      <c r="V8" s="29" t="s">
        <v>55</v>
      </c>
      <c r="W8" s="29" t="s">
        <v>55</v>
      </c>
      <c r="X8" s="29" t="s">
        <v>55</v>
      </c>
      <c r="Y8" s="29" t="s">
        <v>55</v>
      </c>
      <c r="Z8" s="29" t="s">
        <v>55</v>
      </c>
      <c r="AA8" s="29" t="s">
        <v>55</v>
      </c>
      <c r="AB8" s="29" t="s">
        <v>55</v>
      </c>
      <c r="AC8" s="29" t="s">
        <v>55</v>
      </c>
      <c r="AD8" s="29" t="s">
        <v>55</v>
      </c>
      <c r="AE8" s="29" t="s">
        <v>55</v>
      </c>
      <c r="AF8" s="29" t="s">
        <v>55</v>
      </c>
      <c r="AG8" s="29" t="s">
        <v>55</v>
      </c>
      <c r="AH8" s="29" t="s">
        <v>55</v>
      </c>
      <c r="AI8" s="29" t="s">
        <v>55</v>
      </c>
      <c r="AJ8" s="29" t="s">
        <v>55</v>
      </c>
      <c r="AK8" s="29" t="s">
        <v>55</v>
      </c>
      <c r="AL8" s="29" t="s">
        <v>55</v>
      </c>
      <c r="AM8" s="29" t="s">
        <v>55</v>
      </c>
      <c r="AN8" s="29" t="s">
        <v>55</v>
      </c>
      <c r="AO8" s="30" t="s">
        <v>55</v>
      </c>
      <c r="AQ8" s="139" t="str">
        <f t="shared" ca="1" si="1"/>
        <v/>
      </c>
      <c r="AR8" s="139" t="str">
        <f t="shared" ca="1" si="2"/>
        <v/>
      </c>
      <c r="AS8" s="139" t="str">
        <f t="shared" ca="1" si="3"/>
        <v/>
      </c>
      <c r="AT8" s="139" t="str">
        <f t="shared" ca="1" si="4"/>
        <v/>
      </c>
    </row>
    <row r="9" spans="1:46" ht="13" x14ac:dyDescent="0.3">
      <c r="B9" s="22">
        <f t="shared" si="0"/>
        <v>0</v>
      </c>
      <c r="C9" s="5">
        <f>'Table 1'!B10</f>
        <v>0</v>
      </c>
      <c r="D9" s="5">
        <f>'Table 1'!C10</f>
        <v>2</v>
      </c>
      <c r="E9" s="5" t="str">
        <f>'Table 1'!D10</f>
        <v>UV filters benzophenones</v>
      </c>
      <c r="F9" s="7" t="str">
        <f>'Table 1'!E10</f>
        <v>C</v>
      </c>
      <c r="G9" s="7" t="str">
        <f>'Table 1'!F10</f>
        <v>4-HBP (4-hydroxy-benzophenone)</v>
      </c>
      <c r="H9" s="18" t="str">
        <f>'Table 1'!G10</f>
        <v>1137-42-4</v>
      </c>
      <c r="I9" s="23" t="s">
        <v>55</v>
      </c>
      <c r="J9" s="29" t="s">
        <v>55</v>
      </c>
      <c r="K9" s="29" t="s">
        <v>55</v>
      </c>
      <c r="L9" s="29" t="s">
        <v>55</v>
      </c>
      <c r="M9" s="29" t="s">
        <v>55</v>
      </c>
      <c r="N9" s="29" t="s">
        <v>55</v>
      </c>
      <c r="O9" s="29" t="s">
        <v>55</v>
      </c>
      <c r="P9" s="29" t="s">
        <v>55</v>
      </c>
      <c r="Q9" s="29" t="s">
        <v>55</v>
      </c>
      <c r="R9" s="29" t="s">
        <v>55</v>
      </c>
      <c r="S9" s="29" t="s">
        <v>55</v>
      </c>
      <c r="T9" s="29" t="s">
        <v>55</v>
      </c>
      <c r="U9" s="29" t="s">
        <v>55</v>
      </c>
      <c r="V9" s="29" t="s">
        <v>55</v>
      </c>
      <c r="W9" s="29" t="s">
        <v>55</v>
      </c>
      <c r="X9" s="29" t="s">
        <v>55</v>
      </c>
      <c r="Y9" s="29" t="s">
        <v>55</v>
      </c>
      <c r="Z9" s="29" t="s">
        <v>55</v>
      </c>
      <c r="AA9" s="29" t="s">
        <v>55</v>
      </c>
      <c r="AB9" s="29" t="s">
        <v>55</v>
      </c>
      <c r="AC9" s="29" t="s">
        <v>55</v>
      </c>
      <c r="AD9" s="29" t="s">
        <v>55</v>
      </c>
      <c r="AE9" s="29" t="s">
        <v>55</v>
      </c>
      <c r="AF9" s="29" t="s">
        <v>55</v>
      </c>
      <c r="AG9" s="29" t="s">
        <v>55</v>
      </c>
      <c r="AH9" s="29" t="s">
        <v>55</v>
      </c>
      <c r="AI9" s="29" t="s">
        <v>55</v>
      </c>
      <c r="AJ9" s="29" t="s">
        <v>55</v>
      </c>
      <c r="AK9" s="29" t="s">
        <v>55</v>
      </c>
      <c r="AL9" s="29" t="s">
        <v>55</v>
      </c>
      <c r="AM9" s="29" t="s">
        <v>55</v>
      </c>
      <c r="AN9" s="29" t="s">
        <v>55</v>
      </c>
      <c r="AO9" s="30" t="s">
        <v>55</v>
      </c>
      <c r="AQ9" s="139" t="str">
        <f t="shared" ca="1" si="1"/>
        <v/>
      </c>
      <c r="AR9" s="139" t="str">
        <f t="shared" ca="1" si="2"/>
        <v/>
      </c>
      <c r="AS9" s="139" t="str">
        <f t="shared" ca="1" si="3"/>
        <v/>
      </c>
      <c r="AT9" s="139" t="str">
        <f t="shared" ca="1" si="4"/>
        <v/>
      </c>
    </row>
    <row r="10" spans="1:46" ht="13.5" thickBot="1" x14ac:dyDescent="0.35">
      <c r="B10" s="22">
        <f t="shared" si="0"/>
        <v>0</v>
      </c>
      <c r="C10" s="5">
        <f>'Table 1'!B11</f>
        <v>0</v>
      </c>
      <c r="D10" s="5">
        <f>'Table 1'!C11</f>
        <v>2</v>
      </c>
      <c r="E10" s="5" t="str">
        <f>'Table 1'!D11</f>
        <v>UV filters benzophenones</v>
      </c>
      <c r="F10" s="7" t="str">
        <f>'Table 1'!E11</f>
        <v>C</v>
      </c>
      <c r="G10" s="7" t="str">
        <f>'Table 1'!F11</f>
        <v>4-MBP (4-methyl-benzophenone)</v>
      </c>
      <c r="H10" s="18" t="str">
        <f>'Table 1'!G11</f>
        <v>134-84-9</v>
      </c>
      <c r="I10" s="24" t="s">
        <v>55</v>
      </c>
      <c r="J10" s="31" t="s">
        <v>55</v>
      </c>
      <c r="K10" s="31" t="s">
        <v>55</v>
      </c>
      <c r="L10" s="31" t="s">
        <v>55</v>
      </c>
      <c r="M10" s="31" t="s">
        <v>55</v>
      </c>
      <c r="N10" s="31" t="s">
        <v>55</v>
      </c>
      <c r="O10" s="31" t="s">
        <v>55</v>
      </c>
      <c r="P10" s="31" t="s">
        <v>55</v>
      </c>
      <c r="Q10" s="31" t="s">
        <v>55</v>
      </c>
      <c r="R10" s="31" t="s">
        <v>55</v>
      </c>
      <c r="S10" s="31" t="s">
        <v>55</v>
      </c>
      <c r="T10" s="31" t="s">
        <v>55</v>
      </c>
      <c r="U10" s="31" t="s">
        <v>55</v>
      </c>
      <c r="V10" s="31" t="s">
        <v>55</v>
      </c>
      <c r="W10" s="31" t="s">
        <v>55</v>
      </c>
      <c r="X10" s="31" t="s">
        <v>55</v>
      </c>
      <c r="Y10" s="31" t="s">
        <v>55</v>
      </c>
      <c r="Z10" s="31" t="s">
        <v>55</v>
      </c>
      <c r="AA10" s="31" t="s">
        <v>55</v>
      </c>
      <c r="AB10" s="31" t="s">
        <v>55</v>
      </c>
      <c r="AC10" s="31" t="s">
        <v>55</v>
      </c>
      <c r="AD10" s="31" t="s">
        <v>55</v>
      </c>
      <c r="AE10" s="31" t="s">
        <v>55</v>
      </c>
      <c r="AF10" s="31" t="s">
        <v>55</v>
      </c>
      <c r="AG10" s="31" t="s">
        <v>55</v>
      </c>
      <c r="AH10" s="31" t="s">
        <v>55</v>
      </c>
      <c r="AI10" s="31" t="s">
        <v>55</v>
      </c>
      <c r="AJ10" s="31" t="s">
        <v>55</v>
      </c>
      <c r="AK10" s="31" t="s">
        <v>55</v>
      </c>
      <c r="AL10" s="31" t="s">
        <v>55</v>
      </c>
      <c r="AM10" s="31" t="s">
        <v>55</v>
      </c>
      <c r="AN10" s="31" t="s">
        <v>55</v>
      </c>
      <c r="AO10" s="32" t="s">
        <v>55</v>
      </c>
      <c r="AQ10" s="139" t="str">
        <f t="shared" ca="1" si="1"/>
        <v/>
      </c>
      <c r="AR10" s="139" t="str">
        <f t="shared" ca="1" si="2"/>
        <v/>
      </c>
      <c r="AS10" s="139" t="str">
        <f t="shared" ca="1" si="3"/>
        <v/>
      </c>
      <c r="AT10" s="139" t="str">
        <f t="shared" ca="1" si="4"/>
        <v/>
      </c>
    </row>
  </sheetData>
  <autoFilter ref="A2:H10" xr:uid="{FCE91314-1CFC-4228-BD80-F91782A05E1F}"/>
  <mergeCells count="3">
    <mergeCell ref="I1:N1"/>
    <mergeCell ref="O1:AO1"/>
    <mergeCell ref="AQ1:AT1"/>
  </mergeCells>
  <conditionalFormatting sqref="AQ3:AT10">
    <cfRule type="cellIs" dxfId="3" priority="1" operator="equal">
      <formula>"Forthcoming"</formula>
    </cfRule>
  </conditionalFormatting>
  <hyperlinks>
    <hyperlink ref="B1" location="'Table 2'!A1" display="Back to map" xr:uid="{2515D31A-F74F-483C-A404-15C56FA6368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77CCC-DA6F-43AF-9A10-7F6118980884}">
  <dimension ref="A1:AS10"/>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9" max="10" width="10.81640625" customWidth="1"/>
    <col min="14" max="14" width="10.54296875" customWidth="1"/>
    <col min="23" max="23" width="10.81640625" customWidth="1"/>
    <col min="24" max="24" width="10.26953125" customWidth="1"/>
    <col min="25" max="25" width="10.54296875" customWidth="1"/>
    <col min="30" max="30" width="10.54296875" customWidth="1"/>
    <col min="34" max="37" width="9.7265625" customWidth="1"/>
    <col min="41" max="41" width="10.453125" customWidth="1"/>
    <col min="42" max="42" width="10.81640625" customWidth="1"/>
  </cols>
  <sheetData>
    <row r="1" spans="1:45" ht="54.5" thickBot="1" x14ac:dyDescent="0.55000000000000004">
      <c r="B1" s="54" t="s">
        <v>350</v>
      </c>
      <c r="C1" s="2"/>
      <c r="D1" s="2"/>
      <c r="E1" s="1" t="s">
        <v>36</v>
      </c>
      <c r="F1" s="2"/>
      <c r="G1" s="2"/>
      <c r="H1" s="2"/>
      <c r="I1" s="190" t="s">
        <v>15</v>
      </c>
      <c r="J1" s="191"/>
      <c r="K1" s="191"/>
      <c r="L1" s="191"/>
      <c r="M1" s="192"/>
      <c r="N1" s="183" t="s">
        <v>16</v>
      </c>
      <c r="O1" s="184"/>
      <c r="P1" s="184"/>
      <c r="Q1" s="184"/>
      <c r="R1" s="184"/>
      <c r="S1" s="184"/>
      <c r="T1" s="193" t="s">
        <v>17</v>
      </c>
      <c r="U1" s="194"/>
      <c r="V1" s="195" t="s">
        <v>18</v>
      </c>
      <c r="W1" s="196"/>
      <c r="X1" s="196"/>
      <c r="Y1" s="196"/>
      <c r="Z1" s="196"/>
      <c r="AA1" s="196"/>
      <c r="AB1" s="196"/>
      <c r="AC1" s="196"/>
      <c r="AD1" s="196"/>
      <c r="AE1" s="196"/>
      <c r="AF1" s="196"/>
      <c r="AG1" s="196"/>
      <c r="AH1" s="196"/>
      <c r="AI1" s="196"/>
      <c r="AJ1" s="196"/>
      <c r="AK1" s="196"/>
      <c r="AL1" s="196"/>
      <c r="AM1" s="196"/>
      <c r="AN1" s="196"/>
      <c r="AO1" s="196"/>
      <c r="AP1" s="197"/>
      <c r="AS1" s="141" t="s">
        <v>458</v>
      </c>
    </row>
    <row r="2" spans="1:45" ht="78.5" thickBot="1" x14ac:dyDescent="0.3">
      <c r="B2" s="53" t="s">
        <v>34</v>
      </c>
      <c r="C2" s="9" t="str">
        <f>'Table 1'!B3</f>
        <v>Duplicate?</v>
      </c>
      <c r="D2" s="9" t="str">
        <f>'Table 1'!C3</f>
        <v>List</v>
      </c>
      <c r="E2" s="9" t="str">
        <f>'Table 1'!D3</f>
        <v>Substance Group</v>
      </c>
      <c r="F2" s="9" t="str">
        <f>'Table 1'!E3</f>
        <v>Category</v>
      </c>
      <c r="G2" s="9" t="str">
        <f>'Table 1'!F3</f>
        <v>Substance name</v>
      </c>
      <c r="H2" s="20" t="str">
        <f>'Table 1'!G3</f>
        <v>CASNo.</v>
      </c>
      <c r="I2" s="33" t="s">
        <v>147</v>
      </c>
      <c r="J2" s="34" t="s">
        <v>148</v>
      </c>
      <c r="K2" s="34" t="s">
        <v>149</v>
      </c>
      <c r="L2" s="34" t="s">
        <v>150</v>
      </c>
      <c r="M2" s="35" t="s">
        <v>151</v>
      </c>
      <c r="N2" s="26" t="s">
        <v>152</v>
      </c>
      <c r="O2" s="27" t="s">
        <v>153</v>
      </c>
      <c r="P2" s="27" t="s">
        <v>154</v>
      </c>
      <c r="Q2" s="27" t="s">
        <v>155</v>
      </c>
      <c r="R2" s="27" t="s">
        <v>156</v>
      </c>
      <c r="S2" s="36" t="s">
        <v>117</v>
      </c>
      <c r="T2" s="26" t="s">
        <v>157</v>
      </c>
      <c r="U2" s="28" t="s">
        <v>158</v>
      </c>
      <c r="V2" s="26" t="s">
        <v>159</v>
      </c>
      <c r="W2" s="27" t="s">
        <v>160</v>
      </c>
      <c r="X2" s="27" t="s">
        <v>161</v>
      </c>
      <c r="Y2" s="27" t="s">
        <v>162</v>
      </c>
      <c r="Z2" s="27" t="s">
        <v>124</v>
      </c>
      <c r="AA2" s="27" t="s">
        <v>163</v>
      </c>
      <c r="AB2" s="27" t="s">
        <v>117</v>
      </c>
      <c r="AC2" s="27" t="s">
        <v>164</v>
      </c>
      <c r="AD2" s="137" t="s">
        <v>165</v>
      </c>
      <c r="AE2" s="27" t="s">
        <v>166</v>
      </c>
      <c r="AF2" s="27" t="s">
        <v>167</v>
      </c>
      <c r="AG2" s="27" t="s">
        <v>168</v>
      </c>
      <c r="AH2" s="27" t="s">
        <v>169</v>
      </c>
      <c r="AI2" s="27" t="s">
        <v>170</v>
      </c>
      <c r="AJ2" s="27" t="s">
        <v>171</v>
      </c>
      <c r="AK2" s="27" t="s">
        <v>172</v>
      </c>
      <c r="AL2" s="27" t="s">
        <v>173</v>
      </c>
      <c r="AM2" s="27" t="s">
        <v>174</v>
      </c>
      <c r="AN2" s="27" t="s">
        <v>175</v>
      </c>
      <c r="AO2" s="27" t="s">
        <v>176</v>
      </c>
      <c r="AP2" s="28" t="s">
        <v>161</v>
      </c>
      <c r="AS2" s="137" t="str">
        <f>AD2</f>
        <v>Start of public consultation</v>
      </c>
    </row>
    <row r="3" spans="1:45" ht="13" x14ac:dyDescent="0.3">
      <c r="A3" s="56" t="s">
        <v>353</v>
      </c>
      <c r="B3" s="22">
        <f t="shared" ref="B3:B10" si="0">IF(COUNTIF(I3:AP3,"-")&lt;COUNTA(I3:AP3),1,0)</f>
        <v>0</v>
      </c>
      <c r="C3" s="5">
        <f>'Table 1'!B4</f>
        <v>0</v>
      </c>
      <c r="D3" s="5">
        <f>'Table 1'!C4</f>
        <v>2</v>
      </c>
      <c r="E3" s="5" t="str">
        <f>'Table 1'!D4</f>
        <v>UV filters benzophenones</v>
      </c>
      <c r="F3" s="7" t="str">
        <f>'Table 1'!E4</f>
        <v>B</v>
      </c>
      <c r="G3" s="7" t="str">
        <f>'Table 1'!F4</f>
        <v>BP-3 (benzophenone-3)</v>
      </c>
      <c r="H3" s="18" t="str">
        <f>'Table 1'!G4</f>
        <v>131-57-7</v>
      </c>
      <c r="I3" s="23" t="s">
        <v>55</v>
      </c>
      <c r="J3" s="29" t="s">
        <v>55</v>
      </c>
      <c r="K3" s="29" t="s">
        <v>55</v>
      </c>
      <c r="L3" s="29" t="s">
        <v>55</v>
      </c>
      <c r="M3" s="29" t="s">
        <v>55</v>
      </c>
      <c r="N3" s="29" t="s">
        <v>55</v>
      </c>
      <c r="O3" s="29" t="s">
        <v>55</v>
      </c>
      <c r="P3" s="29" t="s">
        <v>55</v>
      </c>
      <c r="Q3" s="29" t="s">
        <v>55</v>
      </c>
      <c r="R3" s="29" t="s">
        <v>55</v>
      </c>
      <c r="S3" s="29" t="s">
        <v>55</v>
      </c>
      <c r="T3" s="29" t="s">
        <v>55</v>
      </c>
      <c r="U3" s="29" t="s">
        <v>55</v>
      </c>
      <c r="V3" s="29" t="s">
        <v>55</v>
      </c>
      <c r="W3" s="29" t="s">
        <v>55</v>
      </c>
      <c r="X3" s="29" t="s">
        <v>55</v>
      </c>
      <c r="Y3" s="29" t="s">
        <v>55</v>
      </c>
      <c r="Z3" s="29" t="s">
        <v>55</v>
      </c>
      <c r="AA3" s="29" t="s">
        <v>55</v>
      </c>
      <c r="AB3" s="29" t="s">
        <v>55</v>
      </c>
      <c r="AC3" s="29" t="s">
        <v>55</v>
      </c>
      <c r="AD3" s="29" t="s">
        <v>55</v>
      </c>
      <c r="AE3" s="29" t="s">
        <v>55</v>
      </c>
      <c r="AF3" s="29" t="s">
        <v>55</v>
      </c>
      <c r="AG3" s="29" t="s">
        <v>55</v>
      </c>
      <c r="AH3" s="29" t="s">
        <v>55</v>
      </c>
      <c r="AI3" s="29" t="s">
        <v>55</v>
      </c>
      <c r="AJ3" s="29" t="s">
        <v>55</v>
      </c>
      <c r="AK3" s="29" t="s">
        <v>55</v>
      </c>
      <c r="AL3" s="29" t="s">
        <v>55</v>
      </c>
      <c r="AM3" s="29" t="s">
        <v>55</v>
      </c>
      <c r="AN3" s="29" t="s">
        <v>55</v>
      </c>
      <c r="AO3" s="29" t="s">
        <v>55</v>
      </c>
      <c r="AP3" s="30" t="s">
        <v>55</v>
      </c>
      <c r="AS3" s="139" t="str">
        <f t="shared" ref="AS3:AS10" ca="1" si="1">IFERROR(IF(_xlfn.DAYS(AD3,NOW())&gt;0,"Forthcoming","Passed"),"")</f>
        <v/>
      </c>
    </row>
    <row r="4" spans="1:45" ht="13" x14ac:dyDescent="0.3">
      <c r="A4" s="56" t="s">
        <v>353</v>
      </c>
      <c r="B4" s="22">
        <f t="shared" si="0"/>
        <v>0</v>
      </c>
      <c r="C4" s="5">
        <f>'Table 1'!B5</f>
        <v>0</v>
      </c>
      <c r="D4" s="5">
        <f>'Table 1'!C5</f>
        <v>2</v>
      </c>
      <c r="E4" s="5" t="str">
        <f>'Table 1'!D5</f>
        <v>UV filters benzophenones</v>
      </c>
      <c r="F4" s="7" t="str">
        <f>'Table 1'!E5</f>
        <v>C</v>
      </c>
      <c r="G4" s="7" t="str">
        <f>'Table 1'!F5</f>
        <v>BP (benzopenone)</v>
      </c>
      <c r="H4" s="18" t="str">
        <f>'Table 1'!G5</f>
        <v>119-61-9</v>
      </c>
      <c r="I4" s="23" t="s">
        <v>55</v>
      </c>
      <c r="J4" s="29" t="s">
        <v>55</v>
      </c>
      <c r="K4" s="29" t="s">
        <v>55</v>
      </c>
      <c r="L4" s="29" t="s">
        <v>55</v>
      </c>
      <c r="M4" s="29" t="s">
        <v>55</v>
      </c>
      <c r="N4" s="29" t="s">
        <v>55</v>
      </c>
      <c r="O4" s="29" t="s">
        <v>55</v>
      </c>
      <c r="P4" s="29" t="s">
        <v>55</v>
      </c>
      <c r="Q4" s="29" t="s">
        <v>55</v>
      </c>
      <c r="R4" s="29" t="s">
        <v>55</v>
      </c>
      <c r="S4" s="29" t="s">
        <v>55</v>
      </c>
      <c r="T4" s="29" t="s">
        <v>55</v>
      </c>
      <c r="U4" s="29" t="s">
        <v>55</v>
      </c>
      <c r="V4" s="29" t="s">
        <v>55</v>
      </c>
      <c r="W4" s="29" t="s">
        <v>55</v>
      </c>
      <c r="X4" s="29" t="s">
        <v>55</v>
      </c>
      <c r="Y4" s="29" t="s">
        <v>55</v>
      </c>
      <c r="Z4" s="29" t="s">
        <v>55</v>
      </c>
      <c r="AA4" s="29" t="s">
        <v>55</v>
      </c>
      <c r="AB4" s="29" t="s">
        <v>55</v>
      </c>
      <c r="AC4" s="29" t="s">
        <v>55</v>
      </c>
      <c r="AD4" s="29" t="s">
        <v>55</v>
      </c>
      <c r="AE4" s="29" t="s">
        <v>55</v>
      </c>
      <c r="AF4" s="29" t="s">
        <v>55</v>
      </c>
      <c r="AG4" s="29" t="s">
        <v>55</v>
      </c>
      <c r="AH4" s="29" t="s">
        <v>55</v>
      </c>
      <c r="AI4" s="29" t="s">
        <v>55</v>
      </c>
      <c r="AJ4" s="29" t="s">
        <v>55</v>
      </c>
      <c r="AK4" s="29" t="s">
        <v>55</v>
      </c>
      <c r="AL4" s="29" t="s">
        <v>55</v>
      </c>
      <c r="AM4" s="29" t="s">
        <v>55</v>
      </c>
      <c r="AN4" s="29" t="s">
        <v>55</v>
      </c>
      <c r="AO4" s="29" t="s">
        <v>55</v>
      </c>
      <c r="AP4" s="30" t="s">
        <v>55</v>
      </c>
      <c r="AS4" s="139" t="str">
        <f t="shared" ca="1" si="1"/>
        <v/>
      </c>
    </row>
    <row r="5" spans="1:45" ht="13" x14ac:dyDescent="0.3">
      <c r="B5" s="22">
        <f t="shared" si="0"/>
        <v>0</v>
      </c>
      <c r="C5" s="5">
        <f>'Table 1'!B6</f>
        <v>0</v>
      </c>
      <c r="D5" s="5">
        <f>'Table 1'!C6</f>
        <v>2</v>
      </c>
      <c r="E5" s="5" t="str">
        <f>'Table 1'!D6</f>
        <v>UV filters benzophenones</v>
      </c>
      <c r="F5" s="7" t="str">
        <f>'Table 1'!E6</f>
        <v>C</v>
      </c>
      <c r="G5" s="7" t="str">
        <f>'Table 1'!F6</f>
        <v>BP-1 (benzophenone-1 )</v>
      </c>
      <c r="H5" s="18" t="str">
        <f>'Table 1'!G6</f>
        <v>131-56-6</v>
      </c>
      <c r="I5" s="23" t="s">
        <v>55</v>
      </c>
      <c r="J5" s="29" t="s">
        <v>55</v>
      </c>
      <c r="K5" s="29" t="s">
        <v>55</v>
      </c>
      <c r="L5" s="29" t="s">
        <v>55</v>
      </c>
      <c r="M5" s="29" t="s">
        <v>55</v>
      </c>
      <c r="N5" s="29" t="s">
        <v>55</v>
      </c>
      <c r="O5" s="29" t="s">
        <v>55</v>
      </c>
      <c r="P5" s="29" t="s">
        <v>55</v>
      </c>
      <c r="Q5" s="29" t="s">
        <v>55</v>
      </c>
      <c r="R5" s="29" t="s">
        <v>55</v>
      </c>
      <c r="S5" s="29" t="s">
        <v>55</v>
      </c>
      <c r="T5" s="29" t="s">
        <v>55</v>
      </c>
      <c r="U5" s="29" t="s">
        <v>55</v>
      </c>
      <c r="V5" s="29" t="s">
        <v>55</v>
      </c>
      <c r="W5" s="29" t="s">
        <v>55</v>
      </c>
      <c r="X5" s="29" t="s">
        <v>55</v>
      </c>
      <c r="Y5" s="29" t="s">
        <v>55</v>
      </c>
      <c r="Z5" s="29" t="s">
        <v>55</v>
      </c>
      <c r="AA5" s="29" t="s">
        <v>55</v>
      </c>
      <c r="AB5" s="29" t="s">
        <v>55</v>
      </c>
      <c r="AC5" s="29" t="s">
        <v>55</v>
      </c>
      <c r="AD5" s="29" t="s">
        <v>55</v>
      </c>
      <c r="AE5" s="29" t="s">
        <v>55</v>
      </c>
      <c r="AF5" s="29" t="s">
        <v>55</v>
      </c>
      <c r="AG5" s="29" t="s">
        <v>55</v>
      </c>
      <c r="AH5" s="29" t="s">
        <v>55</v>
      </c>
      <c r="AI5" s="29" t="s">
        <v>55</v>
      </c>
      <c r="AJ5" s="29" t="s">
        <v>55</v>
      </c>
      <c r="AK5" s="29" t="s">
        <v>55</v>
      </c>
      <c r="AL5" s="29" t="s">
        <v>55</v>
      </c>
      <c r="AM5" s="29" t="s">
        <v>55</v>
      </c>
      <c r="AN5" s="29" t="s">
        <v>55</v>
      </c>
      <c r="AO5" s="29" t="s">
        <v>55</v>
      </c>
      <c r="AP5" s="30" t="s">
        <v>55</v>
      </c>
      <c r="AS5" s="139" t="str">
        <f t="shared" ca="1" si="1"/>
        <v/>
      </c>
    </row>
    <row r="6" spans="1:45" ht="13" x14ac:dyDescent="0.3">
      <c r="B6" s="22">
        <f t="shared" si="0"/>
        <v>0</v>
      </c>
      <c r="C6" s="5">
        <f>'Table 1'!B7</f>
        <v>0</v>
      </c>
      <c r="D6" s="5">
        <f>'Table 1'!C7</f>
        <v>2</v>
      </c>
      <c r="E6" s="5" t="str">
        <f>'Table 1'!D7</f>
        <v>UV filters benzophenones</v>
      </c>
      <c r="F6" s="7" t="str">
        <f>'Table 1'!E7</f>
        <v>C</v>
      </c>
      <c r="G6" s="7" t="str">
        <f>'Table 1'!F7</f>
        <v>BP- 2 (benzophenone-2)</v>
      </c>
      <c r="H6" s="18" t="str">
        <f>'Table 1'!G7</f>
        <v>131-55-5</v>
      </c>
      <c r="I6" s="23" t="s">
        <v>55</v>
      </c>
      <c r="J6" s="29" t="s">
        <v>55</v>
      </c>
      <c r="K6" s="29" t="s">
        <v>55</v>
      </c>
      <c r="L6" s="29" t="s">
        <v>55</v>
      </c>
      <c r="M6" s="29" t="s">
        <v>55</v>
      </c>
      <c r="N6" s="29" t="s">
        <v>55</v>
      </c>
      <c r="O6" s="29" t="s">
        <v>55</v>
      </c>
      <c r="P6" s="29" t="s">
        <v>55</v>
      </c>
      <c r="Q6" s="29" t="s">
        <v>55</v>
      </c>
      <c r="R6" s="29" t="s">
        <v>55</v>
      </c>
      <c r="S6" s="29" t="s">
        <v>55</v>
      </c>
      <c r="T6" s="29" t="s">
        <v>55</v>
      </c>
      <c r="U6" s="29" t="s">
        <v>55</v>
      </c>
      <c r="V6" s="29" t="s">
        <v>55</v>
      </c>
      <c r="W6" s="29" t="s">
        <v>55</v>
      </c>
      <c r="X6" s="29" t="s">
        <v>55</v>
      </c>
      <c r="Y6" s="29" t="s">
        <v>55</v>
      </c>
      <c r="Z6" s="29" t="s">
        <v>55</v>
      </c>
      <c r="AA6" s="29" t="s">
        <v>55</v>
      </c>
      <c r="AB6" s="29" t="s">
        <v>55</v>
      </c>
      <c r="AC6" s="29" t="s">
        <v>55</v>
      </c>
      <c r="AD6" s="29" t="s">
        <v>55</v>
      </c>
      <c r="AE6" s="29" t="s">
        <v>55</v>
      </c>
      <c r="AF6" s="29" t="s">
        <v>55</v>
      </c>
      <c r="AG6" s="29" t="s">
        <v>55</v>
      </c>
      <c r="AH6" s="29" t="s">
        <v>55</v>
      </c>
      <c r="AI6" s="29" t="s">
        <v>55</v>
      </c>
      <c r="AJ6" s="29" t="s">
        <v>55</v>
      </c>
      <c r="AK6" s="29" t="s">
        <v>55</v>
      </c>
      <c r="AL6" s="29" t="s">
        <v>55</v>
      </c>
      <c r="AM6" s="29" t="s">
        <v>55</v>
      </c>
      <c r="AN6" s="29" t="s">
        <v>55</v>
      </c>
      <c r="AO6" s="29" t="s">
        <v>55</v>
      </c>
      <c r="AP6" s="30" t="s">
        <v>55</v>
      </c>
      <c r="AS6" s="139" t="str">
        <f t="shared" ca="1" si="1"/>
        <v/>
      </c>
    </row>
    <row r="7" spans="1:45" ht="13" x14ac:dyDescent="0.3">
      <c r="B7" s="22">
        <f t="shared" si="0"/>
        <v>1</v>
      </c>
      <c r="C7" s="5">
        <f>'Table 1'!B8</f>
        <v>0</v>
      </c>
      <c r="D7" s="5">
        <f>'Table 1'!C8</f>
        <v>2</v>
      </c>
      <c r="E7" s="5" t="str">
        <f>'Table 1'!D8</f>
        <v>UV filters benzophenones</v>
      </c>
      <c r="F7" s="7" t="str">
        <f>'Table 1'!E8</f>
        <v>C</v>
      </c>
      <c r="G7" s="7" t="str">
        <f>'Table 1'!F8</f>
        <v>4-MBC (3-(4-methylbenzylidene-camphor))</v>
      </c>
      <c r="H7" s="18" t="str">
        <f>'Table 1'!G8</f>
        <v>36861-47-9</v>
      </c>
      <c r="I7" s="23" t="s">
        <v>55</v>
      </c>
      <c r="J7" s="29" t="s">
        <v>55</v>
      </c>
      <c r="K7" s="29" t="s">
        <v>55</v>
      </c>
      <c r="L7" s="29" t="s">
        <v>55</v>
      </c>
      <c r="M7" s="29" t="s">
        <v>55</v>
      </c>
      <c r="N7" s="29" t="s">
        <v>55</v>
      </c>
      <c r="O7" s="29" t="s">
        <v>55</v>
      </c>
      <c r="P7" s="29" t="s">
        <v>55</v>
      </c>
      <c r="Q7" s="29" t="s">
        <v>55</v>
      </c>
      <c r="R7" s="29" t="s">
        <v>55</v>
      </c>
      <c r="S7" s="29" t="s">
        <v>55</v>
      </c>
      <c r="T7" s="29" t="s">
        <v>55</v>
      </c>
      <c r="U7" s="29" t="s">
        <v>55</v>
      </c>
      <c r="V7" s="29" t="s">
        <v>145</v>
      </c>
      <c r="W7" s="29" t="s">
        <v>185</v>
      </c>
      <c r="X7" s="29" t="s">
        <v>144</v>
      </c>
      <c r="Y7" s="29" t="s">
        <v>186</v>
      </c>
      <c r="Z7" s="29" t="s">
        <v>190</v>
      </c>
      <c r="AA7" s="29" t="s">
        <v>178</v>
      </c>
      <c r="AB7" s="29" t="s">
        <v>144</v>
      </c>
      <c r="AC7" s="29" t="s">
        <v>181</v>
      </c>
      <c r="AD7" s="29" t="s">
        <v>187</v>
      </c>
      <c r="AE7" s="29" t="s">
        <v>188</v>
      </c>
      <c r="AF7" s="159" t="s">
        <v>191</v>
      </c>
      <c r="AG7" s="29"/>
      <c r="AH7" s="29" t="s">
        <v>144</v>
      </c>
      <c r="AI7" s="29"/>
      <c r="AJ7" s="29" t="s">
        <v>144</v>
      </c>
      <c r="AK7" s="29"/>
      <c r="AL7" s="29" t="s">
        <v>144</v>
      </c>
      <c r="AM7" s="29" t="s">
        <v>144</v>
      </c>
      <c r="AN7" s="29" t="s">
        <v>144</v>
      </c>
      <c r="AO7" s="29" t="s">
        <v>144</v>
      </c>
      <c r="AP7" s="30" t="s">
        <v>192</v>
      </c>
      <c r="AS7" s="139" t="str">
        <f t="shared" ca="1" si="1"/>
        <v>Passed</v>
      </c>
    </row>
    <row r="8" spans="1:45" ht="13" x14ac:dyDescent="0.3">
      <c r="B8" s="22">
        <f t="shared" si="0"/>
        <v>1</v>
      </c>
      <c r="C8" s="5">
        <f>'Table 1'!B9</f>
        <v>0</v>
      </c>
      <c r="D8" s="5">
        <f>'Table 1'!C9</f>
        <v>2</v>
      </c>
      <c r="E8" s="5" t="str">
        <f>'Table 1'!D9</f>
        <v>UV filters benzophenones</v>
      </c>
      <c r="F8" s="7" t="str">
        <f>'Table 1'!E9</f>
        <v>C</v>
      </c>
      <c r="G8" s="7" t="str">
        <f>'Table 1'!F9</f>
        <v>3-BC (3-benzylidene camphor)</v>
      </c>
      <c r="H8" s="18" t="str">
        <f>'Table 1'!G9</f>
        <v>15087-24-8</v>
      </c>
      <c r="I8" s="23" t="s">
        <v>55</v>
      </c>
      <c r="J8" s="29" t="s">
        <v>55</v>
      </c>
      <c r="K8" s="29" t="s">
        <v>55</v>
      </c>
      <c r="L8" s="29" t="s">
        <v>55</v>
      </c>
      <c r="M8" s="29" t="s">
        <v>179</v>
      </c>
      <c r="N8" s="29" t="s">
        <v>189</v>
      </c>
      <c r="O8" s="159" t="s">
        <v>193</v>
      </c>
      <c r="P8" s="159" t="s">
        <v>194</v>
      </c>
      <c r="Q8" s="159" t="s">
        <v>195</v>
      </c>
      <c r="R8" s="159" t="s">
        <v>196</v>
      </c>
      <c r="S8" s="29" t="s">
        <v>144</v>
      </c>
      <c r="T8" s="29" t="s">
        <v>55</v>
      </c>
      <c r="U8" s="29" t="s">
        <v>55</v>
      </c>
      <c r="V8" s="29" t="s">
        <v>177</v>
      </c>
      <c r="W8" s="29" t="s">
        <v>146</v>
      </c>
      <c r="X8" s="29" t="s">
        <v>186</v>
      </c>
      <c r="Y8" s="29" t="s">
        <v>186</v>
      </c>
      <c r="Z8" s="29" t="s">
        <v>144</v>
      </c>
      <c r="AA8" s="29" t="s">
        <v>178</v>
      </c>
      <c r="AB8" s="29" t="s">
        <v>144</v>
      </c>
      <c r="AC8" s="29" t="s">
        <v>179</v>
      </c>
      <c r="AD8" s="29" t="s">
        <v>187</v>
      </c>
      <c r="AE8" s="29" t="s">
        <v>188</v>
      </c>
      <c r="AF8" s="159" t="s">
        <v>197</v>
      </c>
      <c r="AG8" s="159" t="s">
        <v>198</v>
      </c>
      <c r="AH8" s="29" t="s">
        <v>144</v>
      </c>
      <c r="AI8" s="29"/>
      <c r="AJ8" s="29" t="s">
        <v>144</v>
      </c>
      <c r="AK8" s="159" t="s">
        <v>199</v>
      </c>
      <c r="AL8" s="159" t="s">
        <v>200</v>
      </c>
      <c r="AM8" s="29" t="s">
        <v>201</v>
      </c>
      <c r="AN8" s="29" t="s">
        <v>202</v>
      </c>
      <c r="AO8" s="29" t="s">
        <v>189</v>
      </c>
      <c r="AP8" s="30" t="s">
        <v>189</v>
      </c>
      <c r="AS8" s="139" t="str">
        <f t="shared" ca="1" si="1"/>
        <v>Passed</v>
      </c>
    </row>
    <row r="9" spans="1:45" ht="13" x14ac:dyDescent="0.3">
      <c r="B9" s="22">
        <f t="shared" si="0"/>
        <v>0</v>
      </c>
      <c r="C9" s="5">
        <f>'Table 1'!B10</f>
        <v>0</v>
      </c>
      <c r="D9" s="5">
        <f>'Table 1'!C10</f>
        <v>2</v>
      </c>
      <c r="E9" s="5" t="str">
        <f>'Table 1'!D10</f>
        <v>UV filters benzophenones</v>
      </c>
      <c r="F9" s="7" t="str">
        <f>'Table 1'!E10</f>
        <v>C</v>
      </c>
      <c r="G9" s="7" t="str">
        <f>'Table 1'!F10</f>
        <v>4-HBP (4-hydroxy-benzophenone)</v>
      </c>
      <c r="H9" s="18" t="str">
        <f>'Table 1'!G10</f>
        <v>1137-42-4</v>
      </c>
      <c r="I9" s="23" t="s">
        <v>55</v>
      </c>
      <c r="J9" s="29" t="s">
        <v>55</v>
      </c>
      <c r="K9" s="29" t="s">
        <v>55</v>
      </c>
      <c r="L9" s="29" t="s">
        <v>55</v>
      </c>
      <c r="M9" s="29" t="s">
        <v>55</v>
      </c>
      <c r="N9" s="29" t="s">
        <v>55</v>
      </c>
      <c r="O9" s="29" t="s">
        <v>55</v>
      </c>
      <c r="P9" s="29" t="s">
        <v>55</v>
      </c>
      <c r="Q9" s="29" t="s">
        <v>55</v>
      </c>
      <c r="R9" s="29" t="s">
        <v>55</v>
      </c>
      <c r="S9" s="29" t="s">
        <v>55</v>
      </c>
      <c r="T9" s="29" t="s">
        <v>55</v>
      </c>
      <c r="U9" s="29" t="s">
        <v>55</v>
      </c>
      <c r="V9" s="29" t="s">
        <v>55</v>
      </c>
      <c r="W9" s="29" t="s">
        <v>55</v>
      </c>
      <c r="X9" s="29" t="s">
        <v>55</v>
      </c>
      <c r="Y9" s="29" t="s">
        <v>55</v>
      </c>
      <c r="Z9" s="29" t="s">
        <v>55</v>
      </c>
      <c r="AA9" s="29" t="s">
        <v>55</v>
      </c>
      <c r="AB9" s="29" t="s">
        <v>55</v>
      </c>
      <c r="AC9" s="29" t="s">
        <v>55</v>
      </c>
      <c r="AD9" s="29" t="s">
        <v>55</v>
      </c>
      <c r="AE9" s="29" t="s">
        <v>55</v>
      </c>
      <c r="AF9" s="29" t="s">
        <v>55</v>
      </c>
      <c r="AG9" s="29" t="s">
        <v>55</v>
      </c>
      <c r="AH9" s="29" t="s">
        <v>55</v>
      </c>
      <c r="AI9" s="29" t="s">
        <v>55</v>
      </c>
      <c r="AJ9" s="29" t="s">
        <v>55</v>
      </c>
      <c r="AK9" s="29" t="s">
        <v>55</v>
      </c>
      <c r="AL9" s="29" t="s">
        <v>55</v>
      </c>
      <c r="AM9" s="29" t="s">
        <v>55</v>
      </c>
      <c r="AN9" s="29" t="s">
        <v>55</v>
      </c>
      <c r="AO9" s="29" t="s">
        <v>55</v>
      </c>
      <c r="AP9" s="30" t="s">
        <v>55</v>
      </c>
      <c r="AS9" s="139" t="str">
        <f t="shared" ca="1" si="1"/>
        <v/>
      </c>
    </row>
    <row r="10" spans="1:45" ht="13.5" thickBot="1" x14ac:dyDescent="0.35">
      <c r="B10" s="22">
        <f t="shared" si="0"/>
        <v>0</v>
      </c>
      <c r="C10" s="5">
        <f>'Table 1'!B11</f>
        <v>0</v>
      </c>
      <c r="D10" s="5">
        <f>'Table 1'!C11</f>
        <v>2</v>
      </c>
      <c r="E10" s="5" t="str">
        <f>'Table 1'!D11</f>
        <v>UV filters benzophenones</v>
      </c>
      <c r="F10" s="7" t="str">
        <f>'Table 1'!E11</f>
        <v>C</v>
      </c>
      <c r="G10" s="7" t="str">
        <f>'Table 1'!F11</f>
        <v>4-MBP (4-methyl-benzophenone)</v>
      </c>
      <c r="H10" s="18" t="str">
        <f>'Table 1'!G11</f>
        <v>134-84-9</v>
      </c>
      <c r="I10" s="24" t="s">
        <v>55</v>
      </c>
      <c r="J10" s="31" t="s">
        <v>55</v>
      </c>
      <c r="K10" s="31" t="s">
        <v>55</v>
      </c>
      <c r="L10" s="31" t="s">
        <v>55</v>
      </c>
      <c r="M10" s="31" t="s">
        <v>55</v>
      </c>
      <c r="N10" s="31" t="s">
        <v>55</v>
      </c>
      <c r="O10" s="31" t="s">
        <v>55</v>
      </c>
      <c r="P10" s="31" t="s">
        <v>55</v>
      </c>
      <c r="Q10" s="31" t="s">
        <v>55</v>
      </c>
      <c r="R10" s="31" t="s">
        <v>55</v>
      </c>
      <c r="S10" s="31" t="s">
        <v>55</v>
      </c>
      <c r="T10" s="31" t="s">
        <v>55</v>
      </c>
      <c r="U10" s="31" t="s">
        <v>55</v>
      </c>
      <c r="V10" s="31" t="s">
        <v>55</v>
      </c>
      <c r="W10" s="31" t="s">
        <v>55</v>
      </c>
      <c r="X10" s="31" t="s">
        <v>55</v>
      </c>
      <c r="Y10" s="31" t="s">
        <v>55</v>
      </c>
      <c r="Z10" s="31" t="s">
        <v>55</v>
      </c>
      <c r="AA10" s="31" t="s">
        <v>55</v>
      </c>
      <c r="AB10" s="31" t="s">
        <v>55</v>
      </c>
      <c r="AC10" s="31" t="s">
        <v>55</v>
      </c>
      <c r="AD10" s="31" t="s">
        <v>55</v>
      </c>
      <c r="AE10" s="31" t="s">
        <v>55</v>
      </c>
      <c r="AF10" s="31" t="s">
        <v>55</v>
      </c>
      <c r="AG10" s="31" t="s">
        <v>55</v>
      </c>
      <c r="AH10" s="31" t="s">
        <v>55</v>
      </c>
      <c r="AI10" s="31" t="s">
        <v>55</v>
      </c>
      <c r="AJ10" s="31" t="s">
        <v>55</v>
      </c>
      <c r="AK10" s="31" t="s">
        <v>55</v>
      </c>
      <c r="AL10" s="31" t="s">
        <v>55</v>
      </c>
      <c r="AM10" s="31" t="s">
        <v>55</v>
      </c>
      <c r="AN10" s="31" t="s">
        <v>55</v>
      </c>
      <c r="AO10" s="31" t="s">
        <v>55</v>
      </c>
      <c r="AP10" s="32" t="s">
        <v>55</v>
      </c>
      <c r="AS10" s="139" t="str">
        <f t="shared" ca="1" si="1"/>
        <v/>
      </c>
    </row>
  </sheetData>
  <autoFilter ref="A2:H10" xr:uid="{FCB7D7B2-00AE-4BF8-B6FD-77E1D0612D56}"/>
  <mergeCells count="4">
    <mergeCell ref="I1:M1"/>
    <mergeCell ref="N1:S1"/>
    <mergeCell ref="T1:U1"/>
    <mergeCell ref="V1:AP1"/>
  </mergeCells>
  <conditionalFormatting sqref="AS3:AS10">
    <cfRule type="cellIs" dxfId="2" priority="1" operator="equal">
      <formula>"Forthcoming"</formula>
    </cfRule>
  </conditionalFormatting>
  <hyperlinks>
    <hyperlink ref="B1" location="'Table 2'!A1" display="Back to map" xr:uid="{5CF3D151-B5B5-4892-B911-FAC445818ECD}"/>
    <hyperlink ref="O8" r:id="rId1" location="https://echa.europa.eu/documents/10162/56d708da-69e5-a7d1-e970-780352b8ed6a" xr:uid="{EEF270AC-BBC0-423A-A1A7-D9AD6E066C1F}"/>
    <hyperlink ref="P8" r:id="rId2" xr:uid="{BADD104B-A8D6-4085-AC61-6A66C19DB6E6}"/>
    <hyperlink ref="Q8" r:id="rId3" location="https://echa.europa.eu/documents/10162/2e1c96ea-2918-90d2-9c23-e07effac4ec9#https://echa.europa.eu/documents/10162/0c80cbbd-998f-b415-f9be-9e3ced41f333" xr:uid="{BD546717-0B8D-452E-A83C-894AEEE71894}"/>
    <hyperlink ref="R8" r:id="rId4" xr:uid="{76A8220E-0E85-4263-AABC-941257490C6F}"/>
    <hyperlink ref="AF7" r:id="rId5" xr:uid="{42A690C8-6CFB-4681-B36E-8E6D801D1502}"/>
    <hyperlink ref="AF8" r:id="rId6" xr:uid="{5522C731-EE8A-49EF-AE7B-DEDDBB1CEBF8}"/>
    <hyperlink ref="AG8" r:id="rId7" xr:uid="{D6B76EE3-2C6F-4646-9F1E-1F37807CF73F}"/>
    <hyperlink ref="AK8" r:id="rId8" location="https://echa.europa.eu/documents/10162/6ee7b870-0813-84f3-652c-3e1f080e7279#https://echa.europa.eu/documents/10162/21112339-3a13-e07e-9a45-1fb9a15f18e2" xr:uid="{77026488-33AA-4326-A6AF-FBC60989CFDF}"/>
    <hyperlink ref="AL8" r:id="rId9" xr:uid="{B6A8C1DF-284F-4FDC-944D-F8F937719BA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75B6-1D27-4EA5-B0E1-1797881CE89D}">
  <dimension ref="A1:AC10"/>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29" max="29" width="10.1796875" customWidth="1"/>
  </cols>
  <sheetData>
    <row r="1" spans="1:29" ht="28.5" thickBot="1" x14ac:dyDescent="0.55000000000000004">
      <c r="B1" s="54" t="s">
        <v>350</v>
      </c>
      <c r="C1" s="2"/>
      <c r="D1" s="2"/>
      <c r="E1" s="1" t="s">
        <v>37</v>
      </c>
      <c r="F1" s="2"/>
      <c r="G1" s="2"/>
      <c r="H1" s="2"/>
      <c r="I1" s="198" t="s">
        <v>19</v>
      </c>
      <c r="J1" s="199"/>
      <c r="K1" s="199"/>
      <c r="L1" s="199"/>
      <c r="M1" s="199"/>
      <c r="N1" s="199"/>
      <c r="O1" s="199"/>
      <c r="P1" s="200"/>
      <c r="Q1" s="201" t="s">
        <v>20</v>
      </c>
      <c r="R1" s="201"/>
      <c r="S1" s="201"/>
      <c r="T1" s="201"/>
      <c r="U1" s="201"/>
      <c r="V1" s="201"/>
      <c r="W1" s="201"/>
      <c r="X1" s="201"/>
      <c r="Y1" s="201"/>
      <c r="Z1" s="201"/>
      <c r="AA1" s="201"/>
      <c r="AB1" s="201"/>
      <c r="AC1" s="202"/>
    </row>
    <row r="2" spans="1:29" ht="117.5" thickBot="1" x14ac:dyDescent="0.3">
      <c r="B2" s="53" t="s">
        <v>34</v>
      </c>
      <c r="C2" s="9" t="str">
        <f>'Table 1'!B3</f>
        <v>Duplicate?</v>
      </c>
      <c r="D2" s="9" t="str">
        <f>'Table 1'!C3</f>
        <v>List</v>
      </c>
      <c r="E2" s="9" t="str">
        <f>'Table 1'!D3</f>
        <v>Substance Group</v>
      </c>
      <c r="F2" s="9" t="str">
        <f>'Table 1'!E3</f>
        <v>Category</v>
      </c>
      <c r="G2" s="9" t="str">
        <f>'Table 1'!F3</f>
        <v>Substance name</v>
      </c>
      <c r="H2" s="20" t="str">
        <f>'Table 1'!G3</f>
        <v>CASNo.</v>
      </c>
      <c r="I2" s="26" t="s">
        <v>203</v>
      </c>
      <c r="J2" s="27" t="s">
        <v>204</v>
      </c>
      <c r="K2" s="27" t="s">
        <v>205</v>
      </c>
      <c r="L2" s="27" t="s">
        <v>206</v>
      </c>
      <c r="M2" s="27" t="s">
        <v>207</v>
      </c>
      <c r="N2" s="27" t="s">
        <v>208</v>
      </c>
      <c r="O2" s="27" t="s">
        <v>209</v>
      </c>
      <c r="P2" s="28" t="s">
        <v>210</v>
      </c>
      <c r="Q2" s="37" t="s">
        <v>211</v>
      </c>
      <c r="R2" s="27" t="s">
        <v>212</v>
      </c>
      <c r="S2" s="27" t="s">
        <v>213</v>
      </c>
      <c r="T2" s="27" t="s">
        <v>214</v>
      </c>
      <c r="U2" s="27" t="s">
        <v>215</v>
      </c>
      <c r="V2" s="27" t="s">
        <v>216</v>
      </c>
      <c r="W2" s="27" t="s">
        <v>121</v>
      </c>
      <c r="X2" s="27" t="s">
        <v>217</v>
      </c>
      <c r="Y2" s="27" t="s">
        <v>218</v>
      </c>
      <c r="Z2" s="27" t="s">
        <v>219</v>
      </c>
      <c r="AA2" s="27" t="s">
        <v>220</v>
      </c>
      <c r="AB2" s="27" t="s">
        <v>117</v>
      </c>
      <c r="AC2" s="28" t="s">
        <v>161</v>
      </c>
    </row>
    <row r="3" spans="1:29" ht="13" x14ac:dyDescent="0.3">
      <c r="A3" s="56" t="s">
        <v>353</v>
      </c>
      <c r="B3" s="22">
        <f t="shared" ref="B3:B10" si="0">IF(COUNTIF(I3:AC3,"-")&lt;COUNTA(I3:AC3),1,0)</f>
        <v>1</v>
      </c>
      <c r="C3" s="5">
        <f>'Table 1'!B4</f>
        <v>0</v>
      </c>
      <c r="D3" s="5">
        <f>'Table 1'!C4</f>
        <v>2</v>
      </c>
      <c r="E3" s="5" t="str">
        <f>'Table 1'!D4</f>
        <v>UV filters benzophenones</v>
      </c>
      <c r="F3" s="7" t="str">
        <f>'Table 1'!E4</f>
        <v>B</v>
      </c>
      <c r="G3" s="7" t="str">
        <f>'Table 1'!F4</f>
        <v>BP-3 (benzophenone-3)</v>
      </c>
      <c r="H3" s="18" t="str">
        <f>'Table 1'!G4</f>
        <v>131-57-7</v>
      </c>
      <c r="I3" s="23" t="s">
        <v>55</v>
      </c>
      <c r="J3" s="159" t="s">
        <v>227</v>
      </c>
      <c r="K3" s="159" t="s">
        <v>228</v>
      </c>
      <c r="L3" s="29" t="s">
        <v>55</v>
      </c>
      <c r="M3" s="159" t="s">
        <v>229</v>
      </c>
      <c r="N3" s="29" t="s">
        <v>55</v>
      </c>
      <c r="O3" s="29" t="s">
        <v>55</v>
      </c>
      <c r="P3" s="29" t="s">
        <v>55</v>
      </c>
      <c r="Q3" s="29" t="s">
        <v>183</v>
      </c>
      <c r="R3" s="29" t="s">
        <v>184</v>
      </c>
      <c r="S3" s="29" t="s">
        <v>224</v>
      </c>
      <c r="T3" s="29" t="s">
        <v>223</v>
      </c>
      <c r="U3" s="29" t="s">
        <v>144</v>
      </c>
      <c r="V3" s="29" t="s">
        <v>230</v>
      </c>
      <c r="W3" s="29" t="s">
        <v>222</v>
      </c>
      <c r="X3" s="29" t="s">
        <v>144</v>
      </c>
      <c r="Y3" s="159" t="s">
        <v>231</v>
      </c>
      <c r="Z3" s="29" t="s">
        <v>144</v>
      </c>
      <c r="AA3" s="29" t="s">
        <v>144</v>
      </c>
      <c r="AB3" s="29" t="s">
        <v>144</v>
      </c>
      <c r="AC3" s="30" t="s">
        <v>232</v>
      </c>
    </row>
    <row r="4" spans="1:29" ht="13" x14ac:dyDescent="0.3">
      <c r="A4" s="56" t="s">
        <v>353</v>
      </c>
      <c r="B4" s="22">
        <f t="shared" si="0"/>
        <v>1</v>
      </c>
      <c r="C4" s="5">
        <f>'Table 1'!B5</f>
        <v>0</v>
      </c>
      <c r="D4" s="5">
        <f>'Table 1'!C5</f>
        <v>2</v>
      </c>
      <c r="E4" s="5" t="str">
        <f>'Table 1'!D5</f>
        <v>UV filters benzophenones</v>
      </c>
      <c r="F4" s="7" t="str">
        <f>'Table 1'!E5</f>
        <v>C</v>
      </c>
      <c r="G4" s="7" t="str">
        <f>'Table 1'!F5</f>
        <v>BP (benzopenone)</v>
      </c>
      <c r="H4" s="18" t="str">
        <f>'Table 1'!G5</f>
        <v>119-61-9</v>
      </c>
      <c r="I4" s="160" t="s">
        <v>233</v>
      </c>
      <c r="J4" s="159" t="s">
        <v>234</v>
      </c>
      <c r="K4" s="29" t="s">
        <v>55</v>
      </c>
      <c r="L4" s="29" t="s">
        <v>55</v>
      </c>
      <c r="M4" s="29" t="s">
        <v>55</v>
      </c>
      <c r="N4" s="159" t="s">
        <v>235</v>
      </c>
      <c r="O4" s="29" t="s">
        <v>55</v>
      </c>
      <c r="P4" s="29" t="s">
        <v>55</v>
      </c>
      <c r="Q4" s="29" t="s">
        <v>182</v>
      </c>
      <c r="R4" s="29" t="s">
        <v>184</v>
      </c>
      <c r="S4" s="29" t="s">
        <v>226</v>
      </c>
      <c r="T4" s="29" t="s">
        <v>223</v>
      </c>
      <c r="U4" s="29" t="s">
        <v>144</v>
      </c>
      <c r="V4" s="29" t="s">
        <v>236</v>
      </c>
      <c r="W4" s="29" t="s">
        <v>221</v>
      </c>
      <c r="X4" s="29" t="s">
        <v>144</v>
      </c>
      <c r="Y4" s="159" t="s">
        <v>237</v>
      </c>
      <c r="Z4" s="159" t="s">
        <v>238</v>
      </c>
      <c r="AA4" s="159" t="s">
        <v>239</v>
      </c>
      <c r="AB4" s="29" t="s">
        <v>144</v>
      </c>
      <c r="AC4" s="30" t="s">
        <v>240</v>
      </c>
    </row>
    <row r="5" spans="1:29" ht="13" x14ac:dyDescent="0.3">
      <c r="B5" s="22">
        <f t="shared" si="0"/>
        <v>1</v>
      </c>
      <c r="C5" s="5">
        <f>'Table 1'!B6</f>
        <v>0</v>
      </c>
      <c r="D5" s="5">
        <f>'Table 1'!C6</f>
        <v>2</v>
      </c>
      <c r="E5" s="5" t="str">
        <f>'Table 1'!D6</f>
        <v>UV filters benzophenones</v>
      </c>
      <c r="F5" s="7" t="str">
        <f>'Table 1'!E6</f>
        <v>C</v>
      </c>
      <c r="G5" s="7" t="str">
        <f>'Table 1'!F6</f>
        <v>BP-1 (benzophenone-1 )</v>
      </c>
      <c r="H5" s="18" t="str">
        <f>'Table 1'!G6</f>
        <v>131-56-6</v>
      </c>
      <c r="I5" s="23" t="s">
        <v>55</v>
      </c>
      <c r="J5" s="29" t="s">
        <v>55</v>
      </c>
      <c r="K5" s="29" t="s">
        <v>55</v>
      </c>
      <c r="L5" s="29" t="s">
        <v>55</v>
      </c>
      <c r="M5" s="159" t="s">
        <v>241</v>
      </c>
      <c r="N5" s="29" t="s">
        <v>55</v>
      </c>
      <c r="O5" s="29" t="s">
        <v>55</v>
      </c>
      <c r="P5" s="29" t="s">
        <v>55</v>
      </c>
      <c r="Q5" s="29" t="s">
        <v>55</v>
      </c>
      <c r="R5" s="29" t="s">
        <v>55</v>
      </c>
      <c r="S5" s="29" t="s">
        <v>55</v>
      </c>
      <c r="T5" s="29" t="s">
        <v>55</v>
      </c>
      <c r="U5" s="29" t="s">
        <v>55</v>
      </c>
      <c r="V5" s="29" t="s">
        <v>55</v>
      </c>
      <c r="W5" s="29" t="s">
        <v>55</v>
      </c>
      <c r="X5" s="29" t="s">
        <v>55</v>
      </c>
      <c r="Y5" s="29" t="s">
        <v>55</v>
      </c>
      <c r="Z5" s="29" t="s">
        <v>55</v>
      </c>
      <c r="AA5" s="29" t="s">
        <v>55</v>
      </c>
      <c r="AB5" s="29" t="s">
        <v>55</v>
      </c>
      <c r="AC5" s="30" t="s">
        <v>55</v>
      </c>
    </row>
    <row r="6" spans="1:29" ht="13" x14ac:dyDescent="0.3">
      <c r="B6" s="22">
        <f t="shared" si="0"/>
        <v>1</v>
      </c>
      <c r="C6" s="5">
        <f>'Table 1'!B7</f>
        <v>0</v>
      </c>
      <c r="D6" s="5">
        <f>'Table 1'!C7</f>
        <v>2</v>
      </c>
      <c r="E6" s="5" t="str">
        <f>'Table 1'!D7</f>
        <v>UV filters benzophenones</v>
      </c>
      <c r="F6" s="7" t="str">
        <f>'Table 1'!E7</f>
        <v>C</v>
      </c>
      <c r="G6" s="7" t="str">
        <f>'Table 1'!F7</f>
        <v>BP- 2 (benzophenone-2)</v>
      </c>
      <c r="H6" s="18" t="str">
        <f>'Table 1'!G7</f>
        <v>131-55-5</v>
      </c>
      <c r="I6" s="23" t="s">
        <v>55</v>
      </c>
      <c r="J6" s="29" t="s">
        <v>55</v>
      </c>
      <c r="K6" s="29" t="s">
        <v>55</v>
      </c>
      <c r="L6" s="29" t="s">
        <v>55</v>
      </c>
      <c r="M6" s="159" t="s">
        <v>242</v>
      </c>
      <c r="N6" s="29" t="s">
        <v>55</v>
      </c>
      <c r="O6" s="29" t="s">
        <v>55</v>
      </c>
      <c r="P6" s="29" t="s">
        <v>55</v>
      </c>
      <c r="Q6" s="29" t="s">
        <v>55</v>
      </c>
      <c r="R6" s="29" t="s">
        <v>55</v>
      </c>
      <c r="S6" s="29" t="s">
        <v>55</v>
      </c>
      <c r="T6" s="29" t="s">
        <v>55</v>
      </c>
      <c r="U6" s="29" t="s">
        <v>55</v>
      </c>
      <c r="V6" s="29" t="s">
        <v>55</v>
      </c>
      <c r="W6" s="29" t="s">
        <v>55</v>
      </c>
      <c r="X6" s="29" t="s">
        <v>55</v>
      </c>
      <c r="Y6" s="29" t="s">
        <v>55</v>
      </c>
      <c r="Z6" s="29" t="s">
        <v>55</v>
      </c>
      <c r="AA6" s="29" t="s">
        <v>55</v>
      </c>
      <c r="AB6" s="29" t="s">
        <v>55</v>
      </c>
      <c r="AC6" s="30" t="s">
        <v>55</v>
      </c>
    </row>
    <row r="7" spans="1:29" ht="13" x14ac:dyDescent="0.3">
      <c r="B7" s="22">
        <f t="shared" si="0"/>
        <v>1</v>
      </c>
      <c r="C7" s="5">
        <f>'Table 1'!B8</f>
        <v>0</v>
      </c>
      <c r="D7" s="5">
        <f>'Table 1'!C8</f>
        <v>2</v>
      </c>
      <c r="E7" s="5" t="str">
        <f>'Table 1'!D8</f>
        <v>UV filters benzophenones</v>
      </c>
      <c r="F7" s="7" t="str">
        <f>'Table 1'!E8</f>
        <v>C</v>
      </c>
      <c r="G7" s="7" t="str">
        <f>'Table 1'!F8</f>
        <v>4-MBC (3-(4-methylbenzylidene-camphor))</v>
      </c>
      <c r="H7" s="18" t="str">
        <f>'Table 1'!G8</f>
        <v>36861-47-9</v>
      </c>
      <c r="I7" s="23" t="s">
        <v>55</v>
      </c>
      <c r="J7" s="29" t="s">
        <v>55</v>
      </c>
      <c r="K7" s="159" t="s">
        <v>243</v>
      </c>
      <c r="L7" s="29" t="s">
        <v>55</v>
      </c>
      <c r="M7" s="159" t="s">
        <v>244</v>
      </c>
      <c r="N7" s="29" t="s">
        <v>55</v>
      </c>
      <c r="O7" s="159" t="s">
        <v>245</v>
      </c>
      <c r="P7" s="29" t="s">
        <v>55</v>
      </c>
      <c r="Q7" s="29" t="s">
        <v>55</v>
      </c>
      <c r="R7" s="29" t="s">
        <v>55</v>
      </c>
      <c r="S7" s="29" t="s">
        <v>55</v>
      </c>
      <c r="T7" s="29" t="s">
        <v>55</v>
      </c>
      <c r="U7" s="29" t="s">
        <v>55</v>
      </c>
      <c r="V7" s="29" t="s">
        <v>55</v>
      </c>
      <c r="W7" s="29" t="s">
        <v>55</v>
      </c>
      <c r="X7" s="29" t="s">
        <v>55</v>
      </c>
      <c r="Y7" s="29" t="s">
        <v>55</v>
      </c>
      <c r="Z7" s="29" t="s">
        <v>55</v>
      </c>
      <c r="AA7" s="29" t="s">
        <v>55</v>
      </c>
      <c r="AB7" s="29" t="s">
        <v>55</v>
      </c>
      <c r="AC7" s="30" t="s">
        <v>55</v>
      </c>
    </row>
    <row r="8" spans="1:29" ht="13" x14ac:dyDescent="0.3">
      <c r="B8" s="22">
        <f t="shared" si="0"/>
        <v>1</v>
      </c>
      <c r="C8" s="5">
        <f>'Table 1'!B9</f>
        <v>0</v>
      </c>
      <c r="D8" s="5">
        <f>'Table 1'!C9</f>
        <v>2</v>
      </c>
      <c r="E8" s="5" t="str">
        <f>'Table 1'!D9</f>
        <v>UV filters benzophenones</v>
      </c>
      <c r="F8" s="7" t="str">
        <f>'Table 1'!E9</f>
        <v>C</v>
      </c>
      <c r="G8" s="7" t="str">
        <f>'Table 1'!F9</f>
        <v>3-BC (3-benzylidene camphor)</v>
      </c>
      <c r="H8" s="18" t="str">
        <f>'Table 1'!G9</f>
        <v>15087-24-8</v>
      </c>
      <c r="I8" s="23" t="s">
        <v>55</v>
      </c>
      <c r="J8" s="29" t="s">
        <v>55</v>
      </c>
      <c r="K8" s="159" t="s">
        <v>246</v>
      </c>
      <c r="L8" s="29" t="s">
        <v>55</v>
      </c>
      <c r="M8" s="159" t="s">
        <v>247</v>
      </c>
      <c r="N8" s="29" t="s">
        <v>55</v>
      </c>
      <c r="O8" s="159" t="s">
        <v>248</v>
      </c>
      <c r="P8" s="29" t="s">
        <v>55</v>
      </c>
      <c r="Q8" s="29" t="s">
        <v>55</v>
      </c>
      <c r="R8" s="29" t="s">
        <v>55</v>
      </c>
      <c r="S8" s="29" t="s">
        <v>55</v>
      </c>
      <c r="T8" s="29" t="s">
        <v>55</v>
      </c>
      <c r="U8" s="29" t="s">
        <v>55</v>
      </c>
      <c r="V8" s="29" t="s">
        <v>55</v>
      </c>
      <c r="W8" s="29" t="s">
        <v>55</v>
      </c>
      <c r="X8" s="29" t="s">
        <v>55</v>
      </c>
      <c r="Y8" s="29" t="s">
        <v>55</v>
      </c>
      <c r="Z8" s="29" t="s">
        <v>55</v>
      </c>
      <c r="AA8" s="29" t="s">
        <v>55</v>
      </c>
      <c r="AB8" s="29" t="s">
        <v>55</v>
      </c>
      <c r="AC8" s="30" t="s">
        <v>55</v>
      </c>
    </row>
    <row r="9" spans="1:29" ht="13" x14ac:dyDescent="0.3">
      <c r="B9" s="22">
        <f t="shared" si="0"/>
        <v>0</v>
      </c>
      <c r="C9" s="5">
        <f>'Table 1'!B10</f>
        <v>0</v>
      </c>
      <c r="D9" s="5">
        <f>'Table 1'!C10</f>
        <v>2</v>
      </c>
      <c r="E9" s="5" t="str">
        <f>'Table 1'!D10</f>
        <v>UV filters benzophenones</v>
      </c>
      <c r="F9" s="7" t="str">
        <f>'Table 1'!E10</f>
        <v>C</v>
      </c>
      <c r="G9" s="7" t="str">
        <f>'Table 1'!F10</f>
        <v>4-HBP (4-hydroxy-benzophenone)</v>
      </c>
      <c r="H9" s="18" t="str">
        <f>'Table 1'!G10</f>
        <v>1137-42-4</v>
      </c>
      <c r="I9" s="23" t="s">
        <v>55</v>
      </c>
      <c r="J9" s="29" t="s">
        <v>55</v>
      </c>
      <c r="K9" s="29" t="s">
        <v>55</v>
      </c>
      <c r="L9" s="29" t="s">
        <v>55</v>
      </c>
      <c r="M9" s="29" t="s">
        <v>55</v>
      </c>
      <c r="N9" s="29" t="s">
        <v>55</v>
      </c>
      <c r="O9" s="29" t="s">
        <v>55</v>
      </c>
      <c r="P9" s="29" t="s">
        <v>55</v>
      </c>
      <c r="Q9" s="29" t="s">
        <v>55</v>
      </c>
      <c r="R9" s="29" t="s">
        <v>55</v>
      </c>
      <c r="S9" s="29" t="s">
        <v>55</v>
      </c>
      <c r="T9" s="29" t="s">
        <v>55</v>
      </c>
      <c r="U9" s="29" t="s">
        <v>55</v>
      </c>
      <c r="V9" s="29" t="s">
        <v>55</v>
      </c>
      <c r="W9" s="29" t="s">
        <v>55</v>
      </c>
      <c r="X9" s="29" t="s">
        <v>55</v>
      </c>
      <c r="Y9" s="29" t="s">
        <v>55</v>
      </c>
      <c r="Z9" s="29" t="s">
        <v>55</v>
      </c>
      <c r="AA9" s="29" t="s">
        <v>55</v>
      </c>
      <c r="AB9" s="29" t="s">
        <v>55</v>
      </c>
      <c r="AC9" s="30" t="s">
        <v>55</v>
      </c>
    </row>
    <row r="10" spans="1:29" ht="13.5" thickBot="1" x14ac:dyDescent="0.35">
      <c r="B10" s="22">
        <f t="shared" si="0"/>
        <v>0</v>
      </c>
      <c r="C10" s="5">
        <f>'Table 1'!B11</f>
        <v>0</v>
      </c>
      <c r="D10" s="5">
        <f>'Table 1'!C11</f>
        <v>2</v>
      </c>
      <c r="E10" s="5" t="str">
        <f>'Table 1'!D11</f>
        <v>UV filters benzophenones</v>
      </c>
      <c r="F10" s="7" t="str">
        <f>'Table 1'!E11</f>
        <v>C</v>
      </c>
      <c r="G10" s="7" t="str">
        <f>'Table 1'!F11</f>
        <v>4-MBP (4-methyl-benzophenone)</v>
      </c>
      <c r="H10" s="18" t="str">
        <f>'Table 1'!G11</f>
        <v>134-84-9</v>
      </c>
      <c r="I10" s="24" t="s">
        <v>55</v>
      </c>
      <c r="J10" s="31" t="s">
        <v>55</v>
      </c>
      <c r="K10" s="31" t="s">
        <v>55</v>
      </c>
      <c r="L10" s="31" t="s">
        <v>55</v>
      </c>
      <c r="M10" s="31" t="s">
        <v>55</v>
      </c>
      <c r="N10" s="31" t="s">
        <v>55</v>
      </c>
      <c r="O10" s="31" t="s">
        <v>55</v>
      </c>
      <c r="P10" s="31" t="s">
        <v>55</v>
      </c>
      <c r="Q10" s="31" t="s">
        <v>55</v>
      </c>
      <c r="R10" s="31" t="s">
        <v>55</v>
      </c>
      <c r="S10" s="31" t="s">
        <v>55</v>
      </c>
      <c r="T10" s="31" t="s">
        <v>55</v>
      </c>
      <c r="U10" s="31" t="s">
        <v>55</v>
      </c>
      <c r="V10" s="31" t="s">
        <v>55</v>
      </c>
      <c r="W10" s="31" t="s">
        <v>55</v>
      </c>
      <c r="X10" s="31" t="s">
        <v>55</v>
      </c>
      <c r="Y10" s="31" t="s">
        <v>55</v>
      </c>
      <c r="Z10" s="31" t="s">
        <v>55</v>
      </c>
      <c r="AA10" s="31" t="s">
        <v>55</v>
      </c>
      <c r="AB10" s="31" t="s">
        <v>55</v>
      </c>
      <c r="AC10" s="32" t="s">
        <v>55</v>
      </c>
    </row>
  </sheetData>
  <autoFilter ref="A2:H10" xr:uid="{BB5F828C-A6D9-497F-A9DB-D56EA71A04D3}"/>
  <mergeCells count="2">
    <mergeCell ref="I1:P1"/>
    <mergeCell ref="Q1:AC1"/>
  </mergeCells>
  <hyperlinks>
    <hyperlink ref="B1" location="'Table 2'!A1" display="Back to map" xr:uid="{F1CC7054-A845-410A-A8DF-8FEF4DC831B7}"/>
    <hyperlink ref="I4" r:id="rId1" xr:uid="{380F6FE3-59EA-4AD9-A00B-A3BE7EFF7B95}"/>
    <hyperlink ref="J3" r:id="rId2" xr:uid="{E4CA7831-9613-4BE0-BF22-7E3A08A80643}"/>
    <hyperlink ref="J4" r:id="rId3" xr:uid="{4F1DA47C-CCD3-42B5-8478-DFCAAC1A8B3F}"/>
    <hyperlink ref="K3" r:id="rId4" xr:uid="{1EC1C6F1-9C52-4373-8917-3C4639032065}"/>
    <hyperlink ref="K7" r:id="rId5" xr:uid="{33A6643B-0A08-4F59-BE5C-0B4357D5D08A}"/>
    <hyperlink ref="K8" r:id="rId6" xr:uid="{727524DB-3927-4E91-9CF7-4205B024F837}"/>
    <hyperlink ref="M3" r:id="rId7" xr:uid="{DAAFBB5C-6D4F-4650-9E8A-F0AAD23232F5}"/>
    <hyperlink ref="M5" r:id="rId8" xr:uid="{A14E84D0-3420-4768-A536-DE5F7369FCE2}"/>
    <hyperlink ref="M6" r:id="rId9" xr:uid="{42CA9C84-26DB-4B50-A52B-B99777C6892C}"/>
    <hyperlink ref="M7" r:id="rId10" xr:uid="{3385858D-46B0-45F3-A696-19D1C79FA953}"/>
    <hyperlink ref="M8" r:id="rId11" xr:uid="{898029CD-5420-4AD7-8983-23BA2D1BE08C}"/>
    <hyperlink ref="N4" r:id="rId12" xr:uid="{814AB068-A0C0-4EBD-89D0-480B685771B2}"/>
    <hyperlink ref="O7" r:id="rId13" xr:uid="{730DB96E-44BD-4A21-AE4E-638C73A9ECFE}"/>
    <hyperlink ref="O8" r:id="rId14" xr:uid="{70824592-E3DC-4206-8B62-B14C1C53A620}"/>
    <hyperlink ref="Y3" r:id="rId15" xr:uid="{7B52CC2B-3899-45D4-BD22-4CC40A1F0B84}"/>
    <hyperlink ref="Y4" r:id="rId16" xr:uid="{BF7EAA97-7B16-44EA-A06A-C20478971514}"/>
    <hyperlink ref="Z4" r:id="rId17" xr:uid="{038EB108-E9BD-4CBD-A3EA-CAD42548EF3E}"/>
    <hyperlink ref="AA4" r:id="rId18" xr:uid="{1973876E-FB59-4357-B031-3B0091BC852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FFDF-1F65-4DFD-9A2A-6693034F9E8A}">
  <dimension ref="A1:AY10"/>
  <sheetViews>
    <sheetView showZeros="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28" max="34" width="10.453125" customWidth="1"/>
    <col min="43" max="44" width="10.81640625" customWidth="1"/>
    <col min="48" max="48" width="10.54296875" customWidth="1"/>
    <col min="51" max="51" width="12.54296875" customWidth="1"/>
  </cols>
  <sheetData>
    <row r="1" spans="1:51" ht="28.5" thickBot="1" x14ac:dyDescent="0.55000000000000004">
      <c r="B1" s="54" t="s">
        <v>350</v>
      </c>
      <c r="C1" s="2"/>
      <c r="D1" s="2"/>
      <c r="E1" s="1" t="s">
        <v>38</v>
      </c>
      <c r="F1" s="2"/>
      <c r="G1" s="2"/>
      <c r="H1" s="2"/>
      <c r="I1" s="198" t="s">
        <v>21</v>
      </c>
      <c r="J1" s="199"/>
      <c r="K1" s="199"/>
      <c r="L1" s="199"/>
      <c r="M1" s="199"/>
      <c r="N1" s="199"/>
      <c r="O1" s="199"/>
      <c r="P1" s="200"/>
      <c r="Q1" s="203" t="s">
        <v>22</v>
      </c>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5"/>
      <c r="AY1" s="140" t="s">
        <v>457</v>
      </c>
    </row>
    <row r="2" spans="1:51" ht="130.5" thickBot="1" x14ac:dyDescent="0.3">
      <c r="B2" s="53" t="s">
        <v>34</v>
      </c>
      <c r="C2" s="9" t="str">
        <f>'Table 1'!B3</f>
        <v>Duplicate?</v>
      </c>
      <c r="D2" s="9" t="str">
        <f>'Table 1'!C3</f>
        <v>List</v>
      </c>
      <c r="E2" s="9" t="str">
        <f>'Table 1'!D3</f>
        <v>Substance Group</v>
      </c>
      <c r="F2" s="9" t="str">
        <f>'Table 1'!E3</f>
        <v>Category</v>
      </c>
      <c r="G2" s="9" t="str">
        <f>'Table 1'!F3</f>
        <v>Substance name</v>
      </c>
      <c r="H2" s="20" t="str">
        <f>'Table 1'!G3</f>
        <v>CASNo.</v>
      </c>
      <c r="I2" s="26" t="s">
        <v>249</v>
      </c>
      <c r="J2" s="27" t="s">
        <v>250</v>
      </c>
      <c r="K2" s="27" t="s">
        <v>251</v>
      </c>
      <c r="L2" s="27" t="s">
        <v>252</v>
      </c>
      <c r="M2" s="27" t="s">
        <v>253</v>
      </c>
      <c r="N2" s="27" t="s">
        <v>254</v>
      </c>
      <c r="O2" s="27" t="s">
        <v>255</v>
      </c>
      <c r="P2" s="28" t="s">
        <v>256</v>
      </c>
      <c r="Q2" s="26" t="s">
        <v>121</v>
      </c>
      <c r="R2" s="27" t="s">
        <v>163</v>
      </c>
      <c r="S2" s="27" t="s">
        <v>257</v>
      </c>
      <c r="T2" s="27" t="s">
        <v>258</v>
      </c>
      <c r="U2" s="27" t="s">
        <v>259</v>
      </c>
      <c r="V2" s="27" t="s">
        <v>260</v>
      </c>
      <c r="W2" s="27" t="s">
        <v>261</v>
      </c>
      <c r="X2" s="27" t="s">
        <v>262</v>
      </c>
      <c r="Y2" s="27" t="s">
        <v>168</v>
      </c>
      <c r="Z2" s="27" t="s">
        <v>263</v>
      </c>
      <c r="AA2" s="27" t="s">
        <v>264</v>
      </c>
      <c r="AB2" s="27" t="s">
        <v>265</v>
      </c>
      <c r="AC2" s="27" t="s">
        <v>266</v>
      </c>
      <c r="AD2" s="27" t="s">
        <v>122</v>
      </c>
      <c r="AE2" s="27" t="s">
        <v>267</v>
      </c>
      <c r="AF2" s="137" t="s">
        <v>268</v>
      </c>
      <c r="AG2" s="27" t="s">
        <v>269</v>
      </c>
      <c r="AH2" s="27" t="s">
        <v>124</v>
      </c>
      <c r="AI2" s="27" t="s">
        <v>270</v>
      </c>
      <c r="AJ2" s="27" t="s">
        <v>271</v>
      </c>
      <c r="AK2" s="27" t="s">
        <v>272</v>
      </c>
      <c r="AL2" s="27" t="s">
        <v>273</v>
      </c>
      <c r="AM2" s="27" t="s">
        <v>274</v>
      </c>
      <c r="AN2" s="27" t="s">
        <v>117</v>
      </c>
      <c r="AO2" s="27" t="s">
        <v>275</v>
      </c>
      <c r="AP2" s="27" t="s">
        <v>276</v>
      </c>
      <c r="AQ2" s="27" t="s">
        <v>123</v>
      </c>
      <c r="AR2" s="27" t="s">
        <v>162</v>
      </c>
      <c r="AS2" s="27" t="s">
        <v>277</v>
      </c>
      <c r="AT2" s="27" t="s">
        <v>278</v>
      </c>
      <c r="AU2" s="27" t="s">
        <v>279</v>
      </c>
      <c r="AV2" s="28" t="s">
        <v>161</v>
      </c>
      <c r="AY2" s="137" t="str">
        <f>AF2</f>
        <v>Start of consultation</v>
      </c>
    </row>
    <row r="3" spans="1:51" ht="13" x14ac:dyDescent="0.3">
      <c r="A3" s="56" t="s">
        <v>353</v>
      </c>
      <c r="B3" s="22">
        <f t="shared" ref="B3:B10" si="0">IF(COUNTIF(I3:AV3,"-")&lt;COUNTA(I3:AV3),1,0)</f>
        <v>0</v>
      </c>
      <c r="C3" s="5">
        <f>'Table 1'!B4</f>
        <v>0</v>
      </c>
      <c r="D3" s="5">
        <f>'Table 1'!C4</f>
        <v>2</v>
      </c>
      <c r="E3" s="5" t="str">
        <f>'Table 1'!D4</f>
        <v>UV filters benzophenones</v>
      </c>
      <c r="F3" s="7" t="str">
        <f>'Table 1'!E4</f>
        <v>B</v>
      </c>
      <c r="G3" s="7" t="str">
        <f>'Table 1'!F4</f>
        <v>BP-3 (benzophenone-3)</v>
      </c>
      <c r="H3" s="18" t="str">
        <f>'Table 1'!G4</f>
        <v>131-57-7</v>
      </c>
      <c r="I3" s="23" t="s">
        <v>55</v>
      </c>
      <c r="J3" s="29" t="s">
        <v>55</v>
      </c>
      <c r="K3" s="29" t="s">
        <v>55</v>
      </c>
      <c r="L3" s="29" t="s">
        <v>55</v>
      </c>
      <c r="M3" s="29" t="s">
        <v>55</v>
      </c>
      <c r="N3" s="29" t="s">
        <v>55</v>
      </c>
      <c r="O3" s="29" t="s">
        <v>55</v>
      </c>
      <c r="P3" s="29" t="s">
        <v>55</v>
      </c>
      <c r="Q3" s="38" t="s">
        <v>55</v>
      </c>
      <c r="R3" s="38" t="s">
        <v>55</v>
      </c>
      <c r="S3" s="38" t="s">
        <v>55</v>
      </c>
      <c r="T3" s="38" t="s">
        <v>55</v>
      </c>
      <c r="U3" s="38" t="s">
        <v>55</v>
      </c>
      <c r="V3" s="38" t="s">
        <v>55</v>
      </c>
      <c r="W3" s="38" t="s">
        <v>55</v>
      </c>
      <c r="X3" s="38" t="s">
        <v>55</v>
      </c>
      <c r="Y3" s="38" t="s">
        <v>55</v>
      </c>
      <c r="Z3" s="38" t="s">
        <v>55</v>
      </c>
      <c r="AA3" s="38" t="s">
        <v>55</v>
      </c>
      <c r="AB3" s="38" t="s">
        <v>55</v>
      </c>
      <c r="AC3" s="38" t="s">
        <v>55</v>
      </c>
      <c r="AD3" s="38" t="s">
        <v>55</v>
      </c>
      <c r="AE3" s="38" t="s">
        <v>55</v>
      </c>
      <c r="AF3" s="38" t="s">
        <v>55</v>
      </c>
      <c r="AG3" s="38" t="s">
        <v>55</v>
      </c>
      <c r="AH3" s="38" t="s">
        <v>55</v>
      </c>
      <c r="AI3" s="38" t="s">
        <v>55</v>
      </c>
      <c r="AJ3" s="38" t="s">
        <v>55</v>
      </c>
      <c r="AK3" s="38" t="s">
        <v>55</v>
      </c>
      <c r="AL3" s="38" t="s">
        <v>55</v>
      </c>
      <c r="AM3" s="38" t="s">
        <v>55</v>
      </c>
      <c r="AN3" s="38" t="s">
        <v>55</v>
      </c>
      <c r="AO3" s="38" t="s">
        <v>55</v>
      </c>
      <c r="AP3" s="38" t="s">
        <v>55</v>
      </c>
      <c r="AQ3" s="38" t="s">
        <v>55</v>
      </c>
      <c r="AR3" s="38" t="s">
        <v>55</v>
      </c>
      <c r="AS3" s="38" t="s">
        <v>55</v>
      </c>
      <c r="AT3" s="38" t="s">
        <v>55</v>
      </c>
      <c r="AU3" s="38" t="s">
        <v>55</v>
      </c>
      <c r="AV3" s="39" t="s">
        <v>55</v>
      </c>
      <c r="AY3" s="139" t="str">
        <f t="shared" ref="AY3:AY10" ca="1" si="1">IFERROR(IF(_xlfn.DAYS(AF3,NOW())&gt;0,"Forthcoming","Passed"),"")</f>
        <v/>
      </c>
    </row>
    <row r="4" spans="1:51" ht="13" x14ac:dyDescent="0.3">
      <c r="A4" s="56" t="s">
        <v>353</v>
      </c>
      <c r="B4" s="22">
        <f t="shared" si="0"/>
        <v>1</v>
      </c>
      <c r="C4" s="5">
        <f>'Table 1'!B5</f>
        <v>0</v>
      </c>
      <c r="D4" s="5">
        <f>'Table 1'!C5</f>
        <v>2</v>
      </c>
      <c r="E4" s="5" t="str">
        <f>'Table 1'!D5</f>
        <v>UV filters benzophenones</v>
      </c>
      <c r="F4" s="7" t="str">
        <f>'Table 1'!E5</f>
        <v>C</v>
      </c>
      <c r="G4" s="7" t="str">
        <f>'Table 1'!F5</f>
        <v>BP (benzopenone)</v>
      </c>
      <c r="H4" s="18" t="str">
        <f>'Table 1'!G5</f>
        <v>119-61-9</v>
      </c>
      <c r="I4" s="23" t="s">
        <v>55</v>
      </c>
      <c r="J4" s="29" t="s">
        <v>55</v>
      </c>
      <c r="K4" s="29" t="s">
        <v>55</v>
      </c>
      <c r="L4" s="29" t="s">
        <v>55</v>
      </c>
      <c r="M4" s="29" t="s">
        <v>55</v>
      </c>
      <c r="N4" s="29" t="s">
        <v>55</v>
      </c>
      <c r="O4" s="29" t="s">
        <v>55</v>
      </c>
      <c r="P4" s="29" t="s">
        <v>55</v>
      </c>
      <c r="Q4" s="38" t="s">
        <v>283</v>
      </c>
      <c r="R4" s="38" t="s">
        <v>184</v>
      </c>
      <c r="S4" s="38" t="s">
        <v>280</v>
      </c>
      <c r="T4" s="38" t="s">
        <v>284</v>
      </c>
      <c r="U4" s="38" t="s">
        <v>144</v>
      </c>
      <c r="V4" s="38"/>
      <c r="W4" s="38" t="s">
        <v>144</v>
      </c>
      <c r="X4" s="38"/>
      <c r="Y4" s="38"/>
      <c r="Z4" s="161" t="s">
        <v>285</v>
      </c>
      <c r="AA4" s="38" t="s">
        <v>144</v>
      </c>
      <c r="AB4" s="38" t="s">
        <v>144</v>
      </c>
      <c r="AC4" s="38" t="s">
        <v>286</v>
      </c>
      <c r="AD4" s="38" t="s">
        <v>287</v>
      </c>
      <c r="AE4" s="38" t="s">
        <v>288</v>
      </c>
      <c r="AF4" s="38" t="s">
        <v>180</v>
      </c>
      <c r="AG4" s="38" t="s">
        <v>225</v>
      </c>
      <c r="AH4" s="38" t="s">
        <v>144</v>
      </c>
      <c r="AI4" s="38" t="s">
        <v>281</v>
      </c>
      <c r="AJ4" s="38" t="s">
        <v>144</v>
      </c>
      <c r="AK4" s="38" t="s">
        <v>144</v>
      </c>
      <c r="AL4" s="38" t="s">
        <v>144</v>
      </c>
      <c r="AM4" s="38" t="s">
        <v>282</v>
      </c>
      <c r="AN4" s="38" t="s">
        <v>144</v>
      </c>
      <c r="AO4" s="38" t="s">
        <v>144</v>
      </c>
      <c r="AP4" s="38" t="s">
        <v>144</v>
      </c>
      <c r="AQ4" s="38" t="s">
        <v>289</v>
      </c>
      <c r="AR4" s="38" t="s">
        <v>290</v>
      </c>
      <c r="AS4" s="38" t="s">
        <v>144</v>
      </c>
      <c r="AT4" s="38" t="s">
        <v>144</v>
      </c>
      <c r="AU4" s="38" t="s">
        <v>144</v>
      </c>
      <c r="AV4" s="39" t="s">
        <v>180</v>
      </c>
      <c r="AY4" s="139" t="str">
        <f t="shared" ca="1" si="1"/>
        <v>Passed</v>
      </c>
    </row>
    <row r="5" spans="1:51" ht="13" x14ac:dyDescent="0.3">
      <c r="B5" s="22">
        <f t="shared" si="0"/>
        <v>0</v>
      </c>
      <c r="C5" s="5">
        <f>'Table 1'!B6</f>
        <v>0</v>
      </c>
      <c r="D5" s="5">
        <f>'Table 1'!C6</f>
        <v>2</v>
      </c>
      <c r="E5" s="5" t="str">
        <f>'Table 1'!D6</f>
        <v>UV filters benzophenones</v>
      </c>
      <c r="F5" s="7" t="str">
        <f>'Table 1'!E6</f>
        <v>C</v>
      </c>
      <c r="G5" s="7" t="str">
        <f>'Table 1'!F6</f>
        <v>BP-1 (benzophenone-1 )</v>
      </c>
      <c r="H5" s="18" t="str">
        <f>'Table 1'!G6</f>
        <v>131-56-6</v>
      </c>
      <c r="I5" s="23" t="s">
        <v>55</v>
      </c>
      <c r="J5" s="29" t="s">
        <v>55</v>
      </c>
      <c r="K5" s="29" t="s">
        <v>55</v>
      </c>
      <c r="L5" s="29" t="s">
        <v>55</v>
      </c>
      <c r="M5" s="29" t="s">
        <v>55</v>
      </c>
      <c r="N5" s="29" t="s">
        <v>55</v>
      </c>
      <c r="O5" s="29" t="s">
        <v>55</v>
      </c>
      <c r="P5" s="29" t="s">
        <v>55</v>
      </c>
      <c r="Q5" s="38" t="s">
        <v>55</v>
      </c>
      <c r="R5" s="38" t="s">
        <v>55</v>
      </c>
      <c r="S5" s="38" t="s">
        <v>55</v>
      </c>
      <c r="T5" s="38" t="s">
        <v>55</v>
      </c>
      <c r="U5" s="38" t="s">
        <v>55</v>
      </c>
      <c r="V5" s="38" t="s">
        <v>55</v>
      </c>
      <c r="W5" s="38" t="s">
        <v>55</v>
      </c>
      <c r="X5" s="38" t="s">
        <v>55</v>
      </c>
      <c r="Y5" s="38" t="s">
        <v>55</v>
      </c>
      <c r="Z5" s="38" t="s">
        <v>55</v>
      </c>
      <c r="AA5" s="38" t="s">
        <v>55</v>
      </c>
      <c r="AB5" s="38" t="s">
        <v>55</v>
      </c>
      <c r="AC5" s="38" t="s">
        <v>55</v>
      </c>
      <c r="AD5" s="38" t="s">
        <v>55</v>
      </c>
      <c r="AE5" s="38" t="s">
        <v>55</v>
      </c>
      <c r="AF5" s="38" t="s">
        <v>55</v>
      </c>
      <c r="AG5" s="38" t="s">
        <v>55</v>
      </c>
      <c r="AH5" s="38" t="s">
        <v>55</v>
      </c>
      <c r="AI5" s="38" t="s">
        <v>55</v>
      </c>
      <c r="AJ5" s="38" t="s">
        <v>55</v>
      </c>
      <c r="AK5" s="38" t="s">
        <v>55</v>
      </c>
      <c r="AL5" s="38" t="s">
        <v>55</v>
      </c>
      <c r="AM5" s="38" t="s">
        <v>55</v>
      </c>
      <c r="AN5" s="38" t="s">
        <v>55</v>
      </c>
      <c r="AO5" s="38" t="s">
        <v>55</v>
      </c>
      <c r="AP5" s="38" t="s">
        <v>55</v>
      </c>
      <c r="AQ5" s="38" t="s">
        <v>55</v>
      </c>
      <c r="AR5" s="38" t="s">
        <v>55</v>
      </c>
      <c r="AS5" s="38" t="s">
        <v>55</v>
      </c>
      <c r="AT5" s="38" t="s">
        <v>55</v>
      </c>
      <c r="AU5" s="38" t="s">
        <v>55</v>
      </c>
      <c r="AV5" s="39" t="s">
        <v>55</v>
      </c>
      <c r="AY5" s="139" t="str">
        <f t="shared" ca="1" si="1"/>
        <v/>
      </c>
    </row>
    <row r="6" spans="1:51" ht="13" x14ac:dyDescent="0.3">
      <c r="B6" s="22">
        <f t="shared" si="0"/>
        <v>0</v>
      </c>
      <c r="C6" s="5">
        <f>'Table 1'!B7</f>
        <v>0</v>
      </c>
      <c r="D6" s="5">
        <f>'Table 1'!C7</f>
        <v>2</v>
      </c>
      <c r="E6" s="5" t="str">
        <f>'Table 1'!D7</f>
        <v>UV filters benzophenones</v>
      </c>
      <c r="F6" s="7" t="str">
        <f>'Table 1'!E7</f>
        <v>C</v>
      </c>
      <c r="G6" s="7" t="str">
        <f>'Table 1'!F7</f>
        <v>BP- 2 (benzophenone-2)</v>
      </c>
      <c r="H6" s="18" t="str">
        <f>'Table 1'!G7</f>
        <v>131-55-5</v>
      </c>
      <c r="I6" s="23" t="s">
        <v>55</v>
      </c>
      <c r="J6" s="29" t="s">
        <v>55</v>
      </c>
      <c r="K6" s="29" t="s">
        <v>55</v>
      </c>
      <c r="L6" s="29" t="s">
        <v>55</v>
      </c>
      <c r="M6" s="29" t="s">
        <v>55</v>
      </c>
      <c r="N6" s="29" t="s">
        <v>55</v>
      </c>
      <c r="O6" s="29" t="s">
        <v>55</v>
      </c>
      <c r="P6" s="29" t="s">
        <v>55</v>
      </c>
      <c r="Q6" s="38" t="s">
        <v>55</v>
      </c>
      <c r="R6" s="38" t="s">
        <v>55</v>
      </c>
      <c r="S6" s="38" t="s">
        <v>55</v>
      </c>
      <c r="T6" s="38" t="s">
        <v>55</v>
      </c>
      <c r="U6" s="38" t="s">
        <v>55</v>
      </c>
      <c r="V6" s="38" t="s">
        <v>55</v>
      </c>
      <c r="W6" s="38" t="s">
        <v>55</v>
      </c>
      <c r="X6" s="38" t="s">
        <v>55</v>
      </c>
      <c r="Y6" s="38" t="s">
        <v>55</v>
      </c>
      <c r="Z6" s="38" t="s">
        <v>55</v>
      </c>
      <c r="AA6" s="38" t="s">
        <v>55</v>
      </c>
      <c r="AB6" s="38" t="s">
        <v>55</v>
      </c>
      <c r="AC6" s="38" t="s">
        <v>55</v>
      </c>
      <c r="AD6" s="38" t="s">
        <v>55</v>
      </c>
      <c r="AE6" s="38" t="s">
        <v>55</v>
      </c>
      <c r="AF6" s="38" t="s">
        <v>55</v>
      </c>
      <c r="AG6" s="38" t="s">
        <v>55</v>
      </c>
      <c r="AH6" s="38" t="s">
        <v>55</v>
      </c>
      <c r="AI6" s="38" t="s">
        <v>55</v>
      </c>
      <c r="AJ6" s="38" t="s">
        <v>55</v>
      </c>
      <c r="AK6" s="38" t="s">
        <v>55</v>
      </c>
      <c r="AL6" s="38" t="s">
        <v>55</v>
      </c>
      <c r="AM6" s="38" t="s">
        <v>55</v>
      </c>
      <c r="AN6" s="38" t="s">
        <v>55</v>
      </c>
      <c r="AO6" s="38" t="s">
        <v>55</v>
      </c>
      <c r="AP6" s="38" t="s">
        <v>55</v>
      </c>
      <c r="AQ6" s="38" t="s">
        <v>55</v>
      </c>
      <c r="AR6" s="38" t="s">
        <v>55</v>
      </c>
      <c r="AS6" s="38" t="s">
        <v>55</v>
      </c>
      <c r="AT6" s="38" t="s">
        <v>55</v>
      </c>
      <c r="AU6" s="38" t="s">
        <v>55</v>
      </c>
      <c r="AV6" s="39" t="s">
        <v>55</v>
      </c>
      <c r="AY6" s="139" t="str">
        <f t="shared" ca="1" si="1"/>
        <v/>
      </c>
    </row>
    <row r="7" spans="1:51" ht="13" x14ac:dyDescent="0.3">
      <c r="B7" s="22">
        <f t="shared" si="0"/>
        <v>0</v>
      </c>
      <c r="C7" s="5">
        <f>'Table 1'!B8</f>
        <v>0</v>
      </c>
      <c r="D7" s="5">
        <f>'Table 1'!C8</f>
        <v>2</v>
      </c>
      <c r="E7" s="5" t="str">
        <f>'Table 1'!D8</f>
        <v>UV filters benzophenones</v>
      </c>
      <c r="F7" s="7" t="str">
        <f>'Table 1'!E8</f>
        <v>C</v>
      </c>
      <c r="G7" s="7" t="str">
        <f>'Table 1'!F8</f>
        <v>4-MBC (3-(4-methylbenzylidene-camphor))</v>
      </c>
      <c r="H7" s="18" t="str">
        <f>'Table 1'!G8</f>
        <v>36861-47-9</v>
      </c>
      <c r="I7" s="23" t="s">
        <v>55</v>
      </c>
      <c r="J7" s="29" t="s">
        <v>55</v>
      </c>
      <c r="K7" s="29" t="s">
        <v>55</v>
      </c>
      <c r="L7" s="29" t="s">
        <v>55</v>
      </c>
      <c r="M7" s="29" t="s">
        <v>55</v>
      </c>
      <c r="N7" s="29" t="s">
        <v>55</v>
      </c>
      <c r="O7" s="29" t="s">
        <v>55</v>
      </c>
      <c r="P7" s="29" t="s">
        <v>55</v>
      </c>
      <c r="Q7" s="38" t="s">
        <v>55</v>
      </c>
      <c r="R7" s="38" t="s">
        <v>55</v>
      </c>
      <c r="S7" s="38" t="s">
        <v>55</v>
      </c>
      <c r="T7" s="38" t="s">
        <v>55</v>
      </c>
      <c r="U7" s="38" t="s">
        <v>55</v>
      </c>
      <c r="V7" s="38" t="s">
        <v>55</v>
      </c>
      <c r="W7" s="38" t="s">
        <v>55</v>
      </c>
      <c r="X7" s="38" t="s">
        <v>55</v>
      </c>
      <c r="Y7" s="38" t="s">
        <v>55</v>
      </c>
      <c r="Z7" s="38" t="s">
        <v>55</v>
      </c>
      <c r="AA7" s="38" t="s">
        <v>55</v>
      </c>
      <c r="AB7" s="38" t="s">
        <v>55</v>
      </c>
      <c r="AC7" s="38" t="s">
        <v>55</v>
      </c>
      <c r="AD7" s="38" t="s">
        <v>55</v>
      </c>
      <c r="AE7" s="38" t="s">
        <v>55</v>
      </c>
      <c r="AF7" s="38" t="s">
        <v>55</v>
      </c>
      <c r="AG7" s="38" t="s">
        <v>55</v>
      </c>
      <c r="AH7" s="38" t="s">
        <v>55</v>
      </c>
      <c r="AI7" s="38" t="s">
        <v>55</v>
      </c>
      <c r="AJ7" s="38" t="s">
        <v>55</v>
      </c>
      <c r="AK7" s="38" t="s">
        <v>55</v>
      </c>
      <c r="AL7" s="38" t="s">
        <v>55</v>
      </c>
      <c r="AM7" s="38" t="s">
        <v>55</v>
      </c>
      <c r="AN7" s="38" t="s">
        <v>55</v>
      </c>
      <c r="AO7" s="38" t="s">
        <v>55</v>
      </c>
      <c r="AP7" s="38" t="s">
        <v>55</v>
      </c>
      <c r="AQ7" s="38" t="s">
        <v>55</v>
      </c>
      <c r="AR7" s="38" t="s">
        <v>55</v>
      </c>
      <c r="AS7" s="38" t="s">
        <v>55</v>
      </c>
      <c r="AT7" s="38" t="s">
        <v>55</v>
      </c>
      <c r="AU7" s="38" t="s">
        <v>55</v>
      </c>
      <c r="AV7" s="39" t="s">
        <v>55</v>
      </c>
      <c r="AY7" s="139" t="str">
        <f t="shared" ca="1" si="1"/>
        <v/>
      </c>
    </row>
    <row r="8" spans="1:51" ht="13" x14ac:dyDescent="0.3">
      <c r="B8" s="22">
        <f t="shared" si="0"/>
        <v>0</v>
      </c>
      <c r="C8" s="5">
        <f>'Table 1'!B9</f>
        <v>0</v>
      </c>
      <c r="D8" s="5">
        <f>'Table 1'!C9</f>
        <v>2</v>
      </c>
      <c r="E8" s="5" t="str">
        <f>'Table 1'!D9</f>
        <v>UV filters benzophenones</v>
      </c>
      <c r="F8" s="7" t="str">
        <f>'Table 1'!E9</f>
        <v>C</v>
      </c>
      <c r="G8" s="7" t="str">
        <f>'Table 1'!F9</f>
        <v>3-BC (3-benzylidene camphor)</v>
      </c>
      <c r="H8" s="18" t="str">
        <f>'Table 1'!G9</f>
        <v>15087-24-8</v>
      </c>
      <c r="I8" s="23" t="s">
        <v>55</v>
      </c>
      <c r="J8" s="29" t="s">
        <v>55</v>
      </c>
      <c r="K8" s="29" t="s">
        <v>55</v>
      </c>
      <c r="L8" s="29" t="s">
        <v>55</v>
      </c>
      <c r="M8" s="29" t="s">
        <v>55</v>
      </c>
      <c r="N8" s="29" t="s">
        <v>55</v>
      </c>
      <c r="O8" s="29" t="s">
        <v>55</v>
      </c>
      <c r="P8" s="29" t="s">
        <v>55</v>
      </c>
      <c r="Q8" s="38" t="s">
        <v>55</v>
      </c>
      <c r="R8" s="38" t="s">
        <v>55</v>
      </c>
      <c r="S8" s="38" t="s">
        <v>55</v>
      </c>
      <c r="T8" s="38" t="s">
        <v>55</v>
      </c>
      <c r="U8" s="38" t="s">
        <v>55</v>
      </c>
      <c r="V8" s="38" t="s">
        <v>55</v>
      </c>
      <c r="W8" s="38" t="s">
        <v>55</v>
      </c>
      <c r="X8" s="38" t="s">
        <v>55</v>
      </c>
      <c r="Y8" s="38" t="s">
        <v>55</v>
      </c>
      <c r="Z8" s="38" t="s">
        <v>55</v>
      </c>
      <c r="AA8" s="38" t="s">
        <v>55</v>
      </c>
      <c r="AB8" s="38" t="s">
        <v>55</v>
      </c>
      <c r="AC8" s="38" t="s">
        <v>55</v>
      </c>
      <c r="AD8" s="38" t="s">
        <v>55</v>
      </c>
      <c r="AE8" s="38" t="s">
        <v>55</v>
      </c>
      <c r="AF8" s="38" t="s">
        <v>55</v>
      </c>
      <c r="AG8" s="38" t="s">
        <v>55</v>
      </c>
      <c r="AH8" s="38" t="s">
        <v>55</v>
      </c>
      <c r="AI8" s="38" t="s">
        <v>55</v>
      </c>
      <c r="AJ8" s="38" t="s">
        <v>55</v>
      </c>
      <c r="AK8" s="38" t="s">
        <v>55</v>
      </c>
      <c r="AL8" s="38" t="s">
        <v>55</v>
      </c>
      <c r="AM8" s="38" t="s">
        <v>55</v>
      </c>
      <c r="AN8" s="38" t="s">
        <v>55</v>
      </c>
      <c r="AO8" s="38" t="s">
        <v>55</v>
      </c>
      <c r="AP8" s="38" t="s">
        <v>55</v>
      </c>
      <c r="AQ8" s="38" t="s">
        <v>55</v>
      </c>
      <c r="AR8" s="38" t="s">
        <v>55</v>
      </c>
      <c r="AS8" s="38" t="s">
        <v>55</v>
      </c>
      <c r="AT8" s="38" t="s">
        <v>55</v>
      </c>
      <c r="AU8" s="38" t="s">
        <v>55</v>
      </c>
      <c r="AV8" s="39" t="s">
        <v>55</v>
      </c>
      <c r="AY8" s="139" t="str">
        <f t="shared" ca="1" si="1"/>
        <v/>
      </c>
    </row>
    <row r="9" spans="1:51" ht="13" x14ac:dyDescent="0.3">
      <c r="B9" s="22">
        <f t="shared" si="0"/>
        <v>0</v>
      </c>
      <c r="C9" s="5">
        <f>'Table 1'!B10</f>
        <v>0</v>
      </c>
      <c r="D9" s="5">
        <f>'Table 1'!C10</f>
        <v>2</v>
      </c>
      <c r="E9" s="5" t="str">
        <f>'Table 1'!D10</f>
        <v>UV filters benzophenones</v>
      </c>
      <c r="F9" s="7" t="str">
        <f>'Table 1'!E10</f>
        <v>C</v>
      </c>
      <c r="G9" s="7" t="str">
        <f>'Table 1'!F10</f>
        <v>4-HBP (4-hydroxy-benzophenone)</v>
      </c>
      <c r="H9" s="18" t="str">
        <f>'Table 1'!G10</f>
        <v>1137-42-4</v>
      </c>
      <c r="I9" s="23" t="s">
        <v>55</v>
      </c>
      <c r="J9" s="29" t="s">
        <v>55</v>
      </c>
      <c r="K9" s="29" t="s">
        <v>55</v>
      </c>
      <c r="L9" s="29" t="s">
        <v>55</v>
      </c>
      <c r="M9" s="29" t="s">
        <v>55</v>
      </c>
      <c r="N9" s="29" t="s">
        <v>55</v>
      </c>
      <c r="O9" s="29" t="s">
        <v>55</v>
      </c>
      <c r="P9" s="29" t="s">
        <v>55</v>
      </c>
      <c r="Q9" s="38" t="s">
        <v>55</v>
      </c>
      <c r="R9" s="38" t="s">
        <v>55</v>
      </c>
      <c r="S9" s="38" t="s">
        <v>55</v>
      </c>
      <c r="T9" s="38" t="s">
        <v>55</v>
      </c>
      <c r="U9" s="38" t="s">
        <v>55</v>
      </c>
      <c r="V9" s="38" t="s">
        <v>55</v>
      </c>
      <c r="W9" s="38" t="s">
        <v>55</v>
      </c>
      <c r="X9" s="38" t="s">
        <v>55</v>
      </c>
      <c r="Y9" s="38" t="s">
        <v>55</v>
      </c>
      <c r="Z9" s="38" t="s">
        <v>55</v>
      </c>
      <c r="AA9" s="38" t="s">
        <v>55</v>
      </c>
      <c r="AB9" s="38" t="s">
        <v>55</v>
      </c>
      <c r="AC9" s="38" t="s">
        <v>55</v>
      </c>
      <c r="AD9" s="38" t="s">
        <v>55</v>
      </c>
      <c r="AE9" s="38" t="s">
        <v>55</v>
      </c>
      <c r="AF9" s="38" t="s">
        <v>55</v>
      </c>
      <c r="AG9" s="38" t="s">
        <v>55</v>
      </c>
      <c r="AH9" s="38" t="s">
        <v>55</v>
      </c>
      <c r="AI9" s="38" t="s">
        <v>55</v>
      </c>
      <c r="AJ9" s="38" t="s">
        <v>55</v>
      </c>
      <c r="AK9" s="38" t="s">
        <v>55</v>
      </c>
      <c r="AL9" s="38" t="s">
        <v>55</v>
      </c>
      <c r="AM9" s="38" t="s">
        <v>55</v>
      </c>
      <c r="AN9" s="38" t="s">
        <v>55</v>
      </c>
      <c r="AO9" s="38" t="s">
        <v>55</v>
      </c>
      <c r="AP9" s="38" t="s">
        <v>55</v>
      </c>
      <c r="AQ9" s="38" t="s">
        <v>55</v>
      </c>
      <c r="AR9" s="38" t="s">
        <v>55</v>
      </c>
      <c r="AS9" s="38" t="s">
        <v>55</v>
      </c>
      <c r="AT9" s="38" t="s">
        <v>55</v>
      </c>
      <c r="AU9" s="38" t="s">
        <v>55</v>
      </c>
      <c r="AV9" s="39" t="s">
        <v>55</v>
      </c>
      <c r="AY9" s="139" t="str">
        <f t="shared" ca="1" si="1"/>
        <v/>
      </c>
    </row>
    <row r="10" spans="1:51" ht="13.5" thickBot="1" x14ac:dyDescent="0.35">
      <c r="B10" s="22">
        <f t="shared" si="0"/>
        <v>0</v>
      </c>
      <c r="C10" s="5">
        <f>'Table 1'!B11</f>
        <v>0</v>
      </c>
      <c r="D10" s="5">
        <f>'Table 1'!C11</f>
        <v>2</v>
      </c>
      <c r="E10" s="5" t="str">
        <f>'Table 1'!D11</f>
        <v>UV filters benzophenones</v>
      </c>
      <c r="F10" s="7" t="str">
        <f>'Table 1'!E11</f>
        <v>C</v>
      </c>
      <c r="G10" s="7" t="str">
        <f>'Table 1'!F11</f>
        <v>4-MBP (4-methyl-benzophenone)</v>
      </c>
      <c r="H10" s="18" t="str">
        <f>'Table 1'!G11</f>
        <v>134-84-9</v>
      </c>
      <c r="I10" s="24" t="s">
        <v>55</v>
      </c>
      <c r="J10" s="31" t="s">
        <v>55</v>
      </c>
      <c r="K10" s="31" t="s">
        <v>55</v>
      </c>
      <c r="L10" s="31" t="s">
        <v>55</v>
      </c>
      <c r="M10" s="31" t="s">
        <v>55</v>
      </c>
      <c r="N10" s="31" t="s">
        <v>55</v>
      </c>
      <c r="O10" s="31" t="s">
        <v>55</v>
      </c>
      <c r="P10" s="31" t="s">
        <v>55</v>
      </c>
      <c r="Q10" s="40" t="s">
        <v>55</v>
      </c>
      <c r="R10" s="40" t="s">
        <v>55</v>
      </c>
      <c r="S10" s="40" t="s">
        <v>55</v>
      </c>
      <c r="T10" s="40" t="s">
        <v>55</v>
      </c>
      <c r="U10" s="40" t="s">
        <v>55</v>
      </c>
      <c r="V10" s="40" t="s">
        <v>55</v>
      </c>
      <c r="W10" s="40" t="s">
        <v>55</v>
      </c>
      <c r="X10" s="40" t="s">
        <v>55</v>
      </c>
      <c r="Y10" s="40" t="s">
        <v>55</v>
      </c>
      <c r="Z10" s="40" t="s">
        <v>55</v>
      </c>
      <c r="AA10" s="40" t="s">
        <v>55</v>
      </c>
      <c r="AB10" s="40" t="s">
        <v>55</v>
      </c>
      <c r="AC10" s="40" t="s">
        <v>55</v>
      </c>
      <c r="AD10" s="40" t="s">
        <v>55</v>
      </c>
      <c r="AE10" s="40" t="s">
        <v>55</v>
      </c>
      <c r="AF10" s="40" t="s">
        <v>55</v>
      </c>
      <c r="AG10" s="40" t="s">
        <v>55</v>
      </c>
      <c r="AH10" s="40" t="s">
        <v>55</v>
      </c>
      <c r="AI10" s="40" t="s">
        <v>55</v>
      </c>
      <c r="AJ10" s="40" t="s">
        <v>55</v>
      </c>
      <c r="AK10" s="40" t="s">
        <v>55</v>
      </c>
      <c r="AL10" s="40" t="s">
        <v>55</v>
      </c>
      <c r="AM10" s="40" t="s">
        <v>55</v>
      </c>
      <c r="AN10" s="40" t="s">
        <v>55</v>
      </c>
      <c r="AO10" s="40" t="s">
        <v>55</v>
      </c>
      <c r="AP10" s="40" t="s">
        <v>55</v>
      </c>
      <c r="AQ10" s="40" t="s">
        <v>55</v>
      </c>
      <c r="AR10" s="40" t="s">
        <v>55</v>
      </c>
      <c r="AS10" s="40" t="s">
        <v>55</v>
      </c>
      <c r="AT10" s="40" t="s">
        <v>55</v>
      </c>
      <c r="AU10" s="40" t="s">
        <v>55</v>
      </c>
      <c r="AV10" s="41" t="s">
        <v>55</v>
      </c>
      <c r="AY10" s="139" t="str">
        <f t="shared" ca="1" si="1"/>
        <v/>
      </c>
    </row>
  </sheetData>
  <autoFilter ref="A2:H10" xr:uid="{164799F3-8F65-45A1-8A94-A75566DF448B}"/>
  <mergeCells count="2">
    <mergeCell ref="I1:P1"/>
    <mergeCell ref="Q1:AV1"/>
  </mergeCells>
  <conditionalFormatting sqref="AY3:AY10">
    <cfRule type="cellIs" dxfId="1" priority="1" operator="equal">
      <formula>"Forthcoming"</formula>
    </cfRule>
  </conditionalFormatting>
  <hyperlinks>
    <hyperlink ref="B1" location="'Table 2'!A1" display="Back to map" xr:uid="{E3152919-76A3-41B8-823B-F3613A25176D}"/>
    <hyperlink ref="Z4" r:id="rId1" xr:uid="{130865A5-5CC7-4727-B7D1-F4797431640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E027C-6B9F-40BD-A58C-316326B52C47}">
  <dimension ref="A1:AJ10"/>
  <sheetViews>
    <sheetView showZeros="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s>
  <sheetData>
    <row r="1" spans="1:36" ht="67.5" thickBot="1" x14ac:dyDescent="0.55000000000000004">
      <c r="B1" s="54" t="s">
        <v>350</v>
      </c>
      <c r="C1" s="2"/>
      <c r="D1" s="2"/>
      <c r="E1" s="1" t="s">
        <v>39</v>
      </c>
      <c r="F1" s="2"/>
      <c r="G1" s="2"/>
      <c r="H1" s="2"/>
      <c r="I1" s="206" t="s">
        <v>23</v>
      </c>
      <c r="J1" s="207"/>
      <c r="K1" s="158" t="s">
        <v>24</v>
      </c>
      <c r="L1" s="158" t="s">
        <v>25</v>
      </c>
      <c r="M1" s="178" t="s">
        <v>32</v>
      </c>
      <c r="N1" s="179"/>
      <c r="O1" s="179"/>
      <c r="P1" s="179"/>
      <c r="Q1" s="179"/>
      <c r="R1" s="179"/>
      <c r="S1" s="179"/>
      <c r="T1" s="208" t="s">
        <v>27</v>
      </c>
      <c r="U1" s="209"/>
      <c r="V1" s="209"/>
      <c r="W1" s="209"/>
      <c r="X1" s="209"/>
      <c r="Y1" s="209"/>
      <c r="Z1" s="209"/>
      <c r="AA1" s="209"/>
      <c r="AB1" s="209"/>
      <c r="AC1" s="209"/>
      <c r="AD1" s="209"/>
      <c r="AE1" s="209"/>
      <c r="AF1" s="209"/>
      <c r="AG1" s="209"/>
      <c r="AH1" s="209"/>
      <c r="AI1" s="209"/>
      <c r="AJ1" s="210"/>
    </row>
    <row r="2" spans="1:36" ht="78.5" thickBot="1" x14ac:dyDescent="0.3">
      <c r="B2" s="53" t="s">
        <v>34</v>
      </c>
      <c r="C2" s="9" t="str">
        <f>'Table 1'!B3</f>
        <v>Duplicate?</v>
      </c>
      <c r="D2" s="9" t="str">
        <f>'Table 1'!C3</f>
        <v>List</v>
      </c>
      <c r="E2" s="9" t="str">
        <f>'Table 1'!D3</f>
        <v>Substance Group</v>
      </c>
      <c r="F2" s="9" t="str">
        <f>'Table 1'!E3</f>
        <v>Category</v>
      </c>
      <c r="G2" s="9" t="str">
        <f>'Table 1'!F3</f>
        <v>Substance name</v>
      </c>
      <c r="H2" s="20" t="str">
        <f>'Table 1'!G3</f>
        <v>CASNo.</v>
      </c>
      <c r="I2" s="26" t="s">
        <v>291</v>
      </c>
      <c r="J2" s="28" t="s">
        <v>292</v>
      </c>
      <c r="K2" s="42" t="s">
        <v>292</v>
      </c>
      <c r="L2" s="42" t="s">
        <v>292</v>
      </c>
      <c r="M2" s="26" t="s">
        <v>293</v>
      </c>
      <c r="N2" s="27" t="s">
        <v>294</v>
      </c>
      <c r="O2" s="27" t="s">
        <v>295</v>
      </c>
      <c r="P2" s="27" t="s">
        <v>296</v>
      </c>
      <c r="Q2" s="27" t="s">
        <v>297</v>
      </c>
      <c r="R2" s="27" t="s">
        <v>298</v>
      </c>
      <c r="S2" s="36" t="s">
        <v>299</v>
      </c>
      <c r="T2" s="26" t="s">
        <v>300</v>
      </c>
      <c r="U2" s="27" t="s">
        <v>301</v>
      </c>
      <c r="V2" s="27" t="s">
        <v>302</v>
      </c>
      <c r="W2" s="27" t="s">
        <v>303</v>
      </c>
      <c r="X2" s="27" t="s">
        <v>304</v>
      </c>
      <c r="Y2" s="27" t="s">
        <v>305</v>
      </c>
      <c r="Z2" s="27" t="s">
        <v>306</v>
      </c>
      <c r="AA2" s="27" t="s">
        <v>307</v>
      </c>
      <c r="AB2" s="27" t="s">
        <v>308</v>
      </c>
      <c r="AC2" s="27" t="s">
        <v>309</v>
      </c>
      <c r="AD2" s="27" t="s">
        <v>310</v>
      </c>
      <c r="AE2" s="27" t="s">
        <v>311</v>
      </c>
      <c r="AF2" s="27" t="s">
        <v>312</v>
      </c>
      <c r="AG2" s="27" t="s">
        <v>313</v>
      </c>
      <c r="AH2" s="27" t="s">
        <v>314</v>
      </c>
      <c r="AI2" s="27" t="s">
        <v>292</v>
      </c>
      <c r="AJ2" s="28" t="s">
        <v>315</v>
      </c>
    </row>
    <row r="3" spans="1:36" ht="13" x14ac:dyDescent="0.3">
      <c r="A3" s="56" t="s">
        <v>353</v>
      </c>
      <c r="B3" s="22">
        <f t="shared" ref="B3:B10" si="0">IF(COUNTIF(I3:AJ3,"-")&lt;COUNTA(I3:AJ3),1,0)</f>
        <v>1</v>
      </c>
      <c r="C3" s="5">
        <f>'Table 1'!B4</f>
        <v>0</v>
      </c>
      <c r="D3" s="5">
        <f>'Table 1'!C4</f>
        <v>2</v>
      </c>
      <c r="E3" s="5" t="str">
        <f>'Table 1'!D4</f>
        <v>UV filters benzophenones</v>
      </c>
      <c r="F3" s="7" t="str">
        <f>'Table 1'!E4</f>
        <v>B</v>
      </c>
      <c r="G3" s="7" t="str">
        <f>'Table 1'!F4</f>
        <v>BP-3 (benzophenone-3)</v>
      </c>
      <c r="H3" s="18" t="str">
        <f>'Table 1'!G4</f>
        <v>131-57-7</v>
      </c>
      <c r="I3" s="23" t="s">
        <v>318</v>
      </c>
      <c r="J3" s="159" t="s">
        <v>319</v>
      </c>
      <c r="K3" s="29" t="s">
        <v>55</v>
      </c>
      <c r="L3" s="29" t="s">
        <v>55</v>
      </c>
      <c r="M3" s="43" t="s">
        <v>54</v>
      </c>
      <c r="N3" s="43" t="s">
        <v>54</v>
      </c>
      <c r="O3" s="43" t="s">
        <v>54</v>
      </c>
      <c r="P3" s="43" t="s">
        <v>54</v>
      </c>
      <c r="Q3" s="43" t="s">
        <v>54</v>
      </c>
      <c r="R3" s="43" t="s">
        <v>55</v>
      </c>
      <c r="S3" s="43" t="s">
        <v>55</v>
      </c>
      <c r="T3" s="29" t="s">
        <v>55</v>
      </c>
      <c r="U3" s="29" t="s">
        <v>55</v>
      </c>
      <c r="V3" s="29" t="s">
        <v>55</v>
      </c>
      <c r="W3" s="29" t="s">
        <v>55</v>
      </c>
      <c r="X3" s="29" t="s">
        <v>55</v>
      </c>
      <c r="Y3" s="29" t="s">
        <v>55</v>
      </c>
      <c r="Z3" s="29" t="s">
        <v>55</v>
      </c>
      <c r="AA3" s="29" t="s">
        <v>55</v>
      </c>
      <c r="AB3" s="29" t="s">
        <v>55</v>
      </c>
      <c r="AC3" s="29" t="s">
        <v>55</v>
      </c>
      <c r="AD3" s="29" t="s">
        <v>55</v>
      </c>
      <c r="AE3" s="29" t="s">
        <v>55</v>
      </c>
      <c r="AF3" s="29" t="s">
        <v>55</v>
      </c>
      <c r="AG3" s="29" t="s">
        <v>55</v>
      </c>
      <c r="AH3" s="29" t="s">
        <v>55</v>
      </c>
      <c r="AI3" s="29" t="s">
        <v>55</v>
      </c>
      <c r="AJ3" s="30" t="s">
        <v>55</v>
      </c>
    </row>
    <row r="4" spans="1:36" ht="13" x14ac:dyDescent="0.3">
      <c r="A4" s="56" t="s">
        <v>353</v>
      </c>
      <c r="B4" s="22">
        <f t="shared" si="0"/>
        <v>1</v>
      </c>
      <c r="C4" s="5">
        <f>'Table 1'!B5</f>
        <v>0</v>
      </c>
      <c r="D4" s="5">
        <f>'Table 1'!C5</f>
        <v>2</v>
      </c>
      <c r="E4" s="5" t="str">
        <f>'Table 1'!D5</f>
        <v>UV filters benzophenones</v>
      </c>
      <c r="F4" s="7" t="str">
        <f>'Table 1'!E5</f>
        <v>C</v>
      </c>
      <c r="G4" s="7" t="str">
        <f>'Table 1'!F5</f>
        <v>BP (benzopenone)</v>
      </c>
      <c r="H4" s="18" t="str">
        <f>'Table 1'!G5</f>
        <v>119-61-9</v>
      </c>
      <c r="I4" s="23" t="s">
        <v>316</v>
      </c>
      <c r="J4" s="159" t="s">
        <v>320</v>
      </c>
      <c r="K4" s="159" t="s">
        <v>321</v>
      </c>
      <c r="L4" s="29" t="s">
        <v>55</v>
      </c>
      <c r="M4" s="43" t="s">
        <v>54</v>
      </c>
      <c r="N4" s="43" t="s">
        <v>54</v>
      </c>
      <c r="O4" s="43" t="s">
        <v>54</v>
      </c>
      <c r="P4" s="43" t="s">
        <v>54</v>
      </c>
      <c r="Q4" s="43" t="s">
        <v>54</v>
      </c>
      <c r="R4" s="43" t="s">
        <v>55</v>
      </c>
      <c r="S4" s="43" t="s">
        <v>55</v>
      </c>
      <c r="T4" s="29" t="s">
        <v>55</v>
      </c>
      <c r="U4" s="29" t="s">
        <v>55</v>
      </c>
      <c r="V4" s="29" t="s">
        <v>55</v>
      </c>
      <c r="W4" s="29" t="s">
        <v>55</v>
      </c>
      <c r="X4" s="29" t="s">
        <v>55</v>
      </c>
      <c r="Y4" s="29" t="s">
        <v>55</v>
      </c>
      <c r="Z4" s="29" t="s">
        <v>55</v>
      </c>
      <c r="AA4" s="29" t="s">
        <v>55</v>
      </c>
      <c r="AB4" s="29" t="s">
        <v>55</v>
      </c>
      <c r="AC4" s="29" t="s">
        <v>55</v>
      </c>
      <c r="AD4" s="29" t="s">
        <v>55</v>
      </c>
      <c r="AE4" s="29" t="s">
        <v>55</v>
      </c>
      <c r="AF4" s="29" t="s">
        <v>55</v>
      </c>
      <c r="AG4" s="29" t="s">
        <v>55</v>
      </c>
      <c r="AH4" s="29" t="s">
        <v>55</v>
      </c>
      <c r="AI4" s="29" t="s">
        <v>55</v>
      </c>
      <c r="AJ4" s="30" t="s">
        <v>55</v>
      </c>
    </row>
    <row r="5" spans="1:36" ht="13" x14ac:dyDescent="0.3">
      <c r="B5" s="22">
        <f t="shared" si="0"/>
        <v>1</v>
      </c>
      <c r="C5" s="5">
        <f>'Table 1'!B6</f>
        <v>0</v>
      </c>
      <c r="D5" s="5">
        <f>'Table 1'!C6</f>
        <v>2</v>
      </c>
      <c r="E5" s="5" t="str">
        <f>'Table 1'!D6</f>
        <v>UV filters benzophenones</v>
      </c>
      <c r="F5" s="7" t="str">
        <f>'Table 1'!E6</f>
        <v>C</v>
      </c>
      <c r="G5" s="7" t="str">
        <f>'Table 1'!F6</f>
        <v>BP-1 (benzophenone-1 )</v>
      </c>
      <c r="H5" s="18" t="str">
        <f>'Table 1'!G6</f>
        <v>131-56-6</v>
      </c>
      <c r="I5" s="23" t="s">
        <v>318</v>
      </c>
      <c r="J5" s="159" t="s">
        <v>322</v>
      </c>
      <c r="K5" s="29" t="s">
        <v>55</v>
      </c>
      <c r="L5" s="29" t="s">
        <v>55</v>
      </c>
      <c r="M5" s="43" t="s">
        <v>54</v>
      </c>
      <c r="N5" s="43" t="s">
        <v>54</v>
      </c>
      <c r="O5" s="43" t="s">
        <v>55</v>
      </c>
      <c r="P5" s="43" t="s">
        <v>54</v>
      </c>
      <c r="Q5" s="43" t="s">
        <v>54</v>
      </c>
      <c r="R5" s="43" t="s">
        <v>55</v>
      </c>
      <c r="S5" s="43" t="s">
        <v>55</v>
      </c>
      <c r="T5" s="29" t="s">
        <v>55</v>
      </c>
      <c r="U5" s="29" t="s">
        <v>55</v>
      </c>
      <c r="V5" s="29" t="s">
        <v>55</v>
      </c>
      <c r="W5" s="29" t="s">
        <v>55</v>
      </c>
      <c r="X5" s="29" t="s">
        <v>55</v>
      </c>
      <c r="Y5" s="29" t="s">
        <v>55</v>
      </c>
      <c r="Z5" s="29" t="s">
        <v>55</v>
      </c>
      <c r="AA5" s="29" t="s">
        <v>55</v>
      </c>
      <c r="AB5" s="29" t="s">
        <v>55</v>
      </c>
      <c r="AC5" s="29" t="s">
        <v>55</v>
      </c>
      <c r="AD5" s="29" t="s">
        <v>55</v>
      </c>
      <c r="AE5" s="29" t="s">
        <v>55</v>
      </c>
      <c r="AF5" s="29" t="s">
        <v>55</v>
      </c>
      <c r="AG5" s="29" t="s">
        <v>55</v>
      </c>
      <c r="AH5" s="29" t="s">
        <v>55</v>
      </c>
      <c r="AI5" s="29" t="s">
        <v>55</v>
      </c>
      <c r="AJ5" s="30" t="s">
        <v>55</v>
      </c>
    </row>
    <row r="6" spans="1:36" ht="13" x14ac:dyDescent="0.3">
      <c r="B6" s="22">
        <f t="shared" si="0"/>
        <v>0</v>
      </c>
      <c r="C6" s="5">
        <f>'Table 1'!B7</f>
        <v>0</v>
      </c>
      <c r="D6" s="5">
        <f>'Table 1'!C7</f>
        <v>2</v>
      </c>
      <c r="E6" s="5" t="str">
        <f>'Table 1'!D7</f>
        <v>UV filters benzophenones</v>
      </c>
      <c r="F6" s="7" t="str">
        <f>'Table 1'!E7</f>
        <v>C</v>
      </c>
      <c r="G6" s="7" t="str">
        <f>'Table 1'!F7</f>
        <v>BP- 2 (benzophenone-2)</v>
      </c>
      <c r="H6" s="18" t="str">
        <f>'Table 1'!G7</f>
        <v>131-55-5</v>
      </c>
      <c r="I6" s="23" t="s">
        <v>55</v>
      </c>
      <c r="J6" s="29" t="s">
        <v>55</v>
      </c>
      <c r="K6" s="29" t="s">
        <v>55</v>
      </c>
      <c r="L6" s="29" t="s">
        <v>55</v>
      </c>
      <c r="M6" s="43" t="s">
        <v>55</v>
      </c>
      <c r="N6" s="43" t="s">
        <v>55</v>
      </c>
      <c r="O6" s="43" t="s">
        <v>55</v>
      </c>
      <c r="P6" s="43" t="s">
        <v>55</v>
      </c>
      <c r="Q6" s="43" t="s">
        <v>55</v>
      </c>
      <c r="R6" s="43" t="s">
        <v>55</v>
      </c>
      <c r="S6" s="43" t="s">
        <v>55</v>
      </c>
      <c r="T6" s="29" t="s">
        <v>55</v>
      </c>
      <c r="U6" s="29" t="s">
        <v>55</v>
      </c>
      <c r="V6" s="29" t="s">
        <v>55</v>
      </c>
      <c r="W6" s="29" t="s">
        <v>55</v>
      </c>
      <c r="X6" s="29" t="s">
        <v>55</v>
      </c>
      <c r="Y6" s="29" t="s">
        <v>55</v>
      </c>
      <c r="Z6" s="29" t="s">
        <v>55</v>
      </c>
      <c r="AA6" s="29" t="s">
        <v>55</v>
      </c>
      <c r="AB6" s="29" t="s">
        <v>55</v>
      </c>
      <c r="AC6" s="29" t="s">
        <v>55</v>
      </c>
      <c r="AD6" s="29" t="s">
        <v>55</v>
      </c>
      <c r="AE6" s="29" t="s">
        <v>55</v>
      </c>
      <c r="AF6" s="29" t="s">
        <v>55</v>
      </c>
      <c r="AG6" s="29" t="s">
        <v>55</v>
      </c>
      <c r="AH6" s="29" t="s">
        <v>55</v>
      </c>
      <c r="AI6" s="29" t="s">
        <v>55</v>
      </c>
      <c r="AJ6" s="30" t="s">
        <v>55</v>
      </c>
    </row>
    <row r="7" spans="1:36" ht="13" x14ac:dyDescent="0.3">
      <c r="B7" s="22">
        <f t="shared" si="0"/>
        <v>1</v>
      </c>
      <c r="C7" s="5">
        <f>'Table 1'!B8</f>
        <v>0</v>
      </c>
      <c r="D7" s="5">
        <f>'Table 1'!C8</f>
        <v>2</v>
      </c>
      <c r="E7" s="5" t="str">
        <f>'Table 1'!D8</f>
        <v>UV filters benzophenones</v>
      </c>
      <c r="F7" s="7" t="str">
        <f>'Table 1'!E8</f>
        <v>C</v>
      </c>
      <c r="G7" s="7" t="str">
        <f>'Table 1'!F8</f>
        <v>4-MBC (3-(4-methylbenzylidene-camphor))</v>
      </c>
      <c r="H7" s="18" t="str">
        <f>'Table 1'!G8</f>
        <v>36861-47-9</v>
      </c>
      <c r="I7" s="23" t="s">
        <v>317</v>
      </c>
      <c r="J7" s="159" t="s">
        <v>323</v>
      </c>
      <c r="K7" s="29" t="s">
        <v>55</v>
      </c>
      <c r="L7" s="29" t="s">
        <v>55</v>
      </c>
      <c r="M7" s="43" t="s">
        <v>54</v>
      </c>
      <c r="N7" s="43" t="s">
        <v>55</v>
      </c>
      <c r="O7" s="43" t="s">
        <v>55</v>
      </c>
      <c r="P7" s="43" t="s">
        <v>54</v>
      </c>
      <c r="Q7" s="43" t="s">
        <v>55</v>
      </c>
      <c r="R7" s="43" t="s">
        <v>55</v>
      </c>
      <c r="S7" s="43" t="s">
        <v>55</v>
      </c>
      <c r="T7" s="29" t="s">
        <v>55</v>
      </c>
      <c r="U7" s="29" t="s">
        <v>55</v>
      </c>
      <c r="V7" s="29" t="s">
        <v>55</v>
      </c>
      <c r="W7" s="29" t="s">
        <v>55</v>
      </c>
      <c r="X7" s="29" t="s">
        <v>55</v>
      </c>
      <c r="Y7" s="29" t="s">
        <v>55</v>
      </c>
      <c r="Z7" s="29" t="s">
        <v>55</v>
      </c>
      <c r="AA7" s="29" t="s">
        <v>55</v>
      </c>
      <c r="AB7" s="29" t="s">
        <v>55</v>
      </c>
      <c r="AC7" s="29" t="s">
        <v>55</v>
      </c>
      <c r="AD7" s="29" t="s">
        <v>55</v>
      </c>
      <c r="AE7" s="29" t="s">
        <v>55</v>
      </c>
      <c r="AF7" s="29" t="s">
        <v>55</v>
      </c>
      <c r="AG7" s="29" t="s">
        <v>55</v>
      </c>
      <c r="AH7" s="29" t="s">
        <v>55</v>
      </c>
      <c r="AI7" s="29" t="s">
        <v>55</v>
      </c>
      <c r="AJ7" s="30" t="s">
        <v>55</v>
      </c>
    </row>
    <row r="8" spans="1:36" ht="13" x14ac:dyDescent="0.3">
      <c r="B8" s="22">
        <f t="shared" si="0"/>
        <v>0</v>
      </c>
      <c r="C8" s="5">
        <f>'Table 1'!B9</f>
        <v>0</v>
      </c>
      <c r="D8" s="5">
        <f>'Table 1'!C9</f>
        <v>2</v>
      </c>
      <c r="E8" s="5" t="str">
        <f>'Table 1'!D9</f>
        <v>UV filters benzophenones</v>
      </c>
      <c r="F8" s="7" t="str">
        <f>'Table 1'!E9</f>
        <v>C</v>
      </c>
      <c r="G8" s="7" t="str">
        <f>'Table 1'!F9</f>
        <v>3-BC (3-benzylidene camphor)</v>
      </c>
      <c r="H8" s="18" t="str">
        <f>'Table 1'!G9</f>
        <v>15087-24-8</v>
      </c>
      <c r="I8" s="23" t="s">
        <v>55</v>
      </c>
      <c r="J8" s="29" t="s">
        <v>55</v>
      </c>
      <c r="K8" s="29" t="s">
        <v>55</v>
      </c>
      <c r="L8" s="29" t="s">
        <v>55</v>
      </c>
      <c r="M8" s="43" t="s">
        <v>55</v>
      </c>
      <c r="N8" s="43" t="s">
        <v>55</v>
      </c>
      <c r="O8" s="43" t="s">
        <v>55</v>
      </c>
      <c r="P8" s="43" t="s">
        <v>55</v>
      </c>
      <c r="Q8" s="43" t="s">
        <v>55</v>
      </c>
      <c r="R8" s="43" t="s">
        <v>55</v>
      </c>
      <c r="S8" s="43" t="s">
        <v>55</v>
      </c>
      <c r="T8" s="29" t="s">
        <v>55</v>
      </c>
      <c r="U8" s="29" t="s">
        <v>55</v>
      </c>
      <c r="V8" s="29" t="s">
        <v>55</v>
      </c>
      <c r="W8" s="29" t="s">
        <v>55</v>
      </c>
      <c r="X8" s="29" t="s">
        <v>55</v>
      </c>
      <c r="Y8" s="29" t="s">
        <v>55</v>
      </c>
      <c r="Z8" s="29" t="s">
        <v>55</v>
      </c>
      <c r="AA8" s="29" t="s">
        <v>55</v>
      </c>
      <c r="AB8" s="29" t="s">
        <v>55</v>
      </c>
      <c r="AC8" s="29" t="s">
        <v>55</v>
      </c>
      <c r="AD8" s="29" t="s">
        <v>55</v>
      </c>
      <c r="AE8" s="29" t="s">
        <v>55</v>
      </c>
      <c r="AF8" s="29" t="s">
        <v>55</v>
      </c>
      <c r="AG8" s="29" t="s">
        <v>55</v>
      </c>
      <c r="AH8" s="29" t="s">
        <v>55</v>
      </c>
      <c r="AI8" s="29" t="s">
        <v>55</v>
      </c>
      <c r="AJ8" s="30" t="s">
        <v>55</v>
      </c>
    </row>
    <row r="9" spans="1:36" ht="13" x14ac:dyDescent="0.3">
      <c r="B9" s="22">
        <f t="shared" si="0"/>
        <v>1</v>
      </c>
      <c r="C9" s="5">
        <f>'Table 1'!B10</f>
        <v>0</v>
      </c>
      <c r="D9" s="5">
        <f>'Table 1'!C10</f>
        <v>2</v>
      </c>
      <c r="E9" s="5" t="str">
        <f>'Table 1'!D10</f>
        <v>UV filters benzophenones</v>
      </c>
      <c r="F9" s="7" t="str">
        <f>'Table 1'!E10</f>
        <v>C</v>
      </c>
      <c r="G9" s="7" t="str">
        <f>'Table 1'!F10</f>
        <v>4-HBP (4-hydroxy-benzophenone)</v>
      </c>
      <c r="H9" s="18" t="str">
        <f>'Table 1'!G10</f>
        <v>1137-42-4</v>
      </c>
      <c r="I9" s="23" t="s">
        <v>317</v>
      </c>
      <c r="J9" s="159" t="s">
        <v>324</v>
      </c>
      <c r="K9" s="159" t="s">
        <v>325</v>
      </c>
      <c r="L9" s="29" t="s">
        <v>55</v>
      </c>
      <c r="M9" s="43" t="s">
        <v>55</v>
      </c>
      <c r="N9" s="43" t="s">
        <v>55</v>
      </c>
      <c r="O9" s="43" t="s">
        <v>55</v>
      </c>
      <c r="P9" s="43" t="s">
        <v>55</v>
      </c>
      <c r="Q9" s="43" t="s">
        <v>54</v>
      </c>
      <c r="R9" s="43" t="s">
        <v>55</v>
      </c>
      <c r="S9" s="43" t="s">
        <v>55</v>
      </c>
      <c r="T9" s="29" t="s">
        <v>55</v>
      </c>
      <c r="U9" s="29" t="s">
        <v>55</v>
      </c>
      <c r="V9" s="29" t="s">
        <v>55</v>
      </c>
      <c r="W9" s="29" t="s">
        <v>55</v>
      </c>
      <c r="X9" s="29" t="s">
        <v>55</v>
      </c>
      <c r="Y9" s="29" t="s">
        <v>55</v>
      </c>
      <c r="Z9" s="29" t="s">
        <v>55</v>
      </c>
      <c r="AA9" s="29" t="s">
        <v>55</v>
      </c>
      <c r="AB9" s="29" t="s">
        <v>55</v>
      </c>
      <c r="AC9" s="29" t="s">
        <v>55</v>
      </c>
      <c r="AD9" s="29" t="s">
        <v>55</v>
      </c>
      <c r="AE9" s="29" t="s">
        <v>55</v>
      </c>
      <c r="AF9" s="29" t="s">
        <v>55</v>
      </c>
      <c r="AG9" s="29" t="s">
        <v>55</v>
      </c>
      <c r="AH9" s="29" t="s">
        <v>55</v>
      </c>
      <c r="AI9" s="29" t="s">
        <v>55</v>
      </c>
      <c r="AJ9" s="30" t="s">
        <v>55</v>
      </c>
    </row>
    <row r="10" spans="1:36" ht="13.5" thickBot="1" x14ac:dyDescent="0.35">
      <c r="B10" s="22">
        <f t="shared" si="0"/>
        <v>1</v>
      </c>
      <c r="C10" s="5">
        <f>'Table 1'!B11</f>
        <v>0</v>
      </c>
      <c r="D10" s="5">
        <f>'Table 1'!C11</f>
        <v>2</v>
      </c>
      <c r="E10" s="5" t="str">
        <f>'Table 1'!D11</f>
        <v>UV filters benzophenones</v>
      </c>
      <c r="F10" s="7" t="str">
        <f>'Table 1'!E11</f>
        <v>C</v>
      </c>
      <c r="G10" s="7" t="str">
        <f>'Table 1'!F11</f>
        <v>4-MBP (4-methyl-benzophenone)</v>
      </c>
      <c r="H10" s="18" t="str">
        <f>'Table 1'!G11</f>
        <v>134-84-9</v>
      </c>
      <c r="I10" s="24" t="s">
        <v>318</v>
      </c>
      <c r="J10" s="162" t="s">
        <v>326</v>
      </c>
      <c r="K10" s="31" t="s">
        <v>55</v>
      </c>
      <c r="L10" s="31" t="s">
        <v>55</v>
      </c>
      <c r="M10" s="44" t="s">
        <v>54</v>
      </c>
      <c r="N10" s="44" t="s">
        <v>55</v>
      </c>
      <c r="O10" s="44" t="s">
        <v>54</v>
      </c>
      <c r="P10" s="44" t="s">
        <v>54</v>
      </c>
      <c r="Q10" s="44" t="s">
        <v>54</v>
      </c>
      <c r="R10" s="44" t="s">
        <v>55</v>
      </c>
      <c r="S10" s="44" t="s">
        <v>55</v>
      </c>
      <c r="T10" s="31" t="s">
        <v>55</v>
      </c>
      <c r="U10" s="31" t="s">
        <v>55</v>
      </c>
      <c r="V10" s="31" t="s">
        <v>55</v>
      </c>
      <c r="W10" s="31" t="s">
        <v>55</v>
      </c>
      <c r="X10" s="31" t="s">
        <v>55</v>
      </c>
      <c r="Y10" s="31" t="s">
        <v>55</v>
      </c>
      <c r="Z10" s="31" t="s">
        <v>55</v>
      </c>
      <c r="AA10" s="31" t="s">
        <v>55</v>
      </c>
      <c r="AB10" s="31" t="s">
        <v>55</v>
      </c>
      <c r="AC10" s="31" t="s">
        <v>55</v>
      </c>
      <c r="AD10" s="31" t="s">
        <v>55</v>
      </c>
      <c r="AE10" s="31" t="s">
        <v>55</v>
      </c>
      <c r="AF10" s="31" t="s">
        <v>55</v>
      </c>
      <c r="AG10" s="31" t="s">
        <v>55</v>
      </c>
      <c r="AH10" s="31" t="s">
        <v>55</v>
      </c>
      <c r="AI10" s="31" t="s">
        <v>55</v>
      </c>
      <c r="AJ10" s="32" t="s">
        <v>55</v>
      </c>
    </row>
  </sheetData>
  <autoFilter ref="A2:H10" xr:uid="{6F2998F9-D765-4833-BFFF-92905ED89A7B}"/>
  <mergeCells count="3">
    <mergeCell ref="I1:J1"/>
    <mergeCell ref="M1:S1"/>
    <mergeCell ref="T1:AJ1"/>
  </mergeCells>
  <hyperlinks>
    <hyperlink ref="B1" location="'Table 2'!A1" display="Back to map" xr:uid="{6796AA09-EC85-49EB-879E-86D4E73B3C2B}"/>
    <hyperlink ref="J3" r:id="rId1" xr:uid="{1D536953-DD17-4A49-8B58-7E7A112741B7}"/>
    <hyperlink ref="J4" r:id="rId2" xr:uid="{BF9BC423-B9E7-4B22-A2B8-CD203312D90A}"/>
    <hyperlink ref="J5" r:id="rId3" xr:uid="{F832A977-208E-4026-A1A6-00B12FC7D087}"/>
    <hyperlink ref="J7" r:id="rId4" xr:uid="{949561CE-788C-45F6-B8B3-8C53C609B4D3}"/>
    <hyperlink ref="J9" r:id="rId5" xr:uid="{D2460E0D-B4B6-4C44-9218-674609C3154B}"/>
    <hyperlink ref="J10" r:id="rId6" xr:uid="{7F7D5DC2-2634-4FBB-B38E-1D8E50E1FCF4}"/>
    <hyperlink ref="K4" r:id="rId7" xr:uid="{7D4D3694-5520-4EF1-9980-984EED374BFD}"/>
    <hyperlink ref="K9" r:id="rId8" xr:uid="{5FCD1A1B-3E59-4ABC-B7BB-57443149879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875B7BFAFDF64C9394BFB5DCA3161C" ma:contentTypeVersion="0" ma:contentTypeDescription="Create a new document." ma:contentTypeScope="" ma:versionID="b48372fe04bd0e8ada19c7abcec8bc66">
  <xsd:schema xmlns:xsd="http://www.w3.org/2001/XMLSchema" xmlns:xs="http://www.w3.org/2001/XMLSchema" xmlns:p="http://schemas.microsoft.com/office/2006/metadata/properties" targetNamespace="http://schemas.microsoft.com/office/2006/metadata/properties" ma:root="true" ma:fieldsID="d413257cd9829394d17656a545d5fa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952D86-65D2-477B-B6B8-FD707017E8B5}">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29022280-377e-41de-b245-c25a8a76d753"/>
    <ds:schemaRef ds:uri="http://www.w3.org/XML/1998/namespace"/>
    <ds:schemaRef ds:uri="http://purl.org/dc/dcmitype/"/>
  </ds:schemaRefs>
</ds:datastoreItem>
</file>

<file path=customXml/itemProps2.xml><?xml version="1.0" encoding="utf-8"?>
<ds:datastoreItem xmlns:ds="http://schemas.openxmlformats.org/officeDocument/2006/customXml" ds:itemID="{E8E8C201-769D-40CB-85C5-AE24CECB7880}">
  <ds:schemaRefs>
    <ds:schemaRef ds:uri="http://schemas.microsoft.com/sharepoint/v3/contenttype/forms"/>
  </ds:schemaRefs>
</ds:datastoreItem>
</file>

<file path=customXml/itemProps3.xml><?xml version="1.0" encoding="utf-8"?>
<ds:datastoreItem xmlns:ds="http://schemas.openxmlformats.org/officeDocument/2006/customXml" ds:itemID="{8F22E8E0-3FFB-4EBD-99FD-8F467F1F6B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Public consultations</vt:lpstr>
      <vt:lpstr>Table 1</vt:lpstr>
      <vt:lpstr>Table 2</vt:lpstr>
      <vt:lpstr>Table 3</vt:lpstr>
      <vt:lpstr>Table 4</vt:lpstr>
      <vt:lpstr>Table 5</vt:lpstr>
      <vt:lpstr>Table 6</vt:lpstr>
      <vt:lpstr>Table 7</vt:lpstr>
      <vt:lpstr>Table 8</vt:lpstr>
      <vt:lpstr>Table 9</vt:lpstr>
      <vt:lpstr>Table 10</vt:lpstr>
      <vt:lpstr>Table 11 Profess+consumer</vt:lpstr>
      <vt:lpstr>Table 12 Class+OSH+waste</vt:lpstr>
      <vt:lpstr>Table 13 Environmental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Footitt</dc:creator>
  <cp:lastModifiedBy>Anthony Footitt</cp:lastModifiedBy>
  <dcterms:created xsi:type="dcterms:W3CDTF">2019-10-22T12:18:22Z</dcterms:created>
  <dcterms:modified xsi:type="dcterms:W3CDTF">2020-01-17T14:52:36Z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0x01010083875B7BFAFDF64C9394BFB5DCA3161C</vt:lpwstr>
  </property>
</Properties>
</file>