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5" documentId="8_{21B11022-F051-43A4-97E0-6638E1F7731A}" xr6:coauthVersionLast="45" xr6:coauthVersionMax="45" xr10:uidLastSave="{5B7F9659-4549-41F5-A2D4-D9D6D896E5DA}"/>
  <bookViews>
    <workbookView xWindow="28680" yWindow="-120" windowWidth="24240" windowHeight="13140"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consultations'!$A$2:$I$42</definedName>
    <definedName name="_xlnm._FilterDatabase" localSheetId="1" hidden="1">'Table 1'!$A$3:$H$43</definedName>
    <definedName name="_xlnm._FilterDatabase" localSheetId="10" hidden="1">'Table 10'!$A$3:$H$43</definedName>
    <definedName name="_xlnm._FilterDatabase" localSheetId="11" hidden="1">'Table 11 Profess+consumer'!$A$2:$H$42</definedName>
    <definedName name="_xlnm._FilterDatabase" localSheetId="12" hidden="1">'Table 12 Class+OSH+waste'!$A$2:$H$42</definedName>
    <definedName name="_xlnm._FilterDatabase" localSheetId="13" hidden="1">'Table 13 Environmental'!$A$3:$H$43</definedName>
    <definedName name="_xlnm._FilterDatabase" localSheetId="2" hidden="1">'Table 2'!$A$2:$AF$42</definedName>
    <definedName name="_xlnm._FilterDatabase" localSheetId="3" hidden="1">'Table 3'!$A$2:$H$42</definedName>
    <definedName name="_xlnm._FilterDatabase" localSheetId="4" hidden="1">'Table 4'!$A$2:$H$42</definedName>
    <definedName name="_xlnm._FilterDatabase" localSheetId="5" hidden="1">'Table 5'!$A$2:$H$42</definedName>
    <definedName name="_xlnm._FilterDatabase" localSheetId="6" hidden="1">'Table 6'!$A$2:$H$42</definedName>
    <definedName name="_xlnm._FilterDatabase" localSheetId="7" hidden="1">'Table 7'!$A$2:$H$42</definedName>
    <definedName name="_xlnm._FilterDatabase" localSheetId="8" hidden="1">'Table 8'!$A$2:$H$42</definedName>
    <definedName name="_xlnm._FilterDatabase" localSheetId="9" hidden="1">'Table 9'!$A$2:$H$42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4" i="2"/>
  <c r="C4" i="2"/>
  <c r="D4" i="2"/>
  <c r="E4" i="2"/>
  <c r="F4" i="2"/>
  <c r="G4" i="2"/>
  <c r="H4" i="2"/>
  <c r="K4" i="2"/>
  <c r="AH4" i="2"/>
  <c r="AI4" i="2"/>
  <c r="BB4" i="2"/>
  <c r="I4" i="2" s="1"/>
  <c r="BC4" i="2"/>
  <c r="J4" i="2" s="1"/>
  <c r="BD4" i="2"/>
  <c r="L4" i="2" s="1"/>
  <c r="BE4" i="2"/>
  <c r="M4" i="2" s="1"/>
  <c r="BF4" i="2"/>
  <c r="N4" i="2" s="1"/>
  <c r="BG4" i="2"/>
  <c r="O4" i="2" s="1"/>
  <c r="BH4" i="2"/>
  <c r="P4" i="2" s="1"/>
  <c r="BI4" i="2"/>
  <c r="Q4" i="2" s="1"/>
  <c r="BJ4" i="2"/>
  <c r="R4" i="2" s="1"/>
  <c r="BK4" i="2"/>
  <c r="S4" i="2" s="1"/>
  <c r="BL4" i="2"/>
  <c r="T4" i="2" s="1"/>
  <c r="BM4" i="2"/>
  <c r="U4" i="2" s="1"/>
  <c r="BN4" i="2"/>
  <c r="V4" i="2" s="1"/>
  <c r="BO4" i="2"/>
  <c r="W4" i="2" s="1"/>
  <c r="BP4" i="2"/>
  <c r="X4" i="2" s="1"/>
  <c r="BQ4" i="2"/>
  <c r="Y4" i="2" s="1"/>
  <c r="BR4" i="2"/>
  <c r="Z4" i="2" s="1"/>
  <c r="BS4" i="2"/>
  <c r="AA4" i="2" s="1"/>
  <c r="BU4" i="2"/>
  <c r="AC4" i="2" s="1"/>
  <c r="BV4" i="2"/>
  <c r="AD4" i="2" s="1"/>
  <c r="BW4" i="2"/>
  <c r="AE4" i="2" s="1"/>
  <c r="BX4" i="2"/>
  <c r="AF4" i="2" s="1"/>
  <c r="B5" i="2"/>
  <c r="C5" i="2"/>
  <c r="D5" i="2"/>
  <c r="E5" i="2"/>
  <c r="F5" i="2"/>
  <c r="G5" i="2"/>
  <c r="H5" i="2"/>
  <c r="K5" i="2"/>
  <c r="AH5" i="2"/>
  <c r="AI5" i="2"/>
  <c r="BB5" i="2"/>
  <c r="I5" i="2" s="1"/>
  <c r="BC5" i="2"/>
  <c r="J5" i="2" s="1"/>
  <c r="BD5" i="2"/>
  <c r="L5" i="2" s="1"/>
  <c r="BE5" i="2"/>
  <c r="M5" i="2" s="1"/>
  <c r="BF5" i="2"/>
  <c r="N5" i="2" s="1"/>
  <c r="BG5" i="2"/>
  <c r="O5" i="2" s="1"/>
  <c r="BH5" i="2"/>
  <c r="P5" i="2" s="1"/>
  <c r="BI5" i="2"/>
  <c r="Q5" i="2" s="1"/>
  <c r="BJ5" i="2"/>
  <c r="R5" i="2" s="1"/>
  <c r="BK5" i="2"/>
  <c r="S5" i="2" s="1"/>
  <c r="BL5" i="2"/>
  <c r="T5" i="2" s="1"/>
  <c r="BM5" i="2"/>
  <c r="U5" i="2" s="1"/>
  <c r="BN5" i="2"/>
  <c r="V5" i="2" s="1"/>
  <c r="BO5" i="2"/>
  <c r="W5" i="2" s="1"/>
  <c r="BP5" i="2"/>
  <c r="X5" i="2" s="1"/>
  <c r="BQ5" i="2"/>
  <c r="Y5" i="2" s="1"/>
  <c r="BR5" i="2"/>
  <c r="Z5" i="2" s="1"/>
  <c r="BS5" i="2"/>
  <c r="AA5" i="2" s="1"/>
  <c r="BU5" i="2"/>
  <c r="AC5" i="2" s="1"/>
  <c r="BV5" i="2"/>
  <c r="AD5" i="2" s="1"/>
  <c r="BW5" i="2"/>
  <c r="AE5" i="2" s="1"/>
  <c r="BX5" i="2"/>
  <c r="AF5" i="2" s="1"/>
  <c r="B6" i="2"/>
  <c r="C6" i="2"/>
  <c r="D6" i="2"/>
  <c r="E6" i="2"/>
  <c r="F6" i="2"/>
  <c r="G6" i="2"/>
  <c r="H6" i="2"/>
  <c r="K6" i="2"/>
  <c r="AH6" i="2"/>
  <c r="AI6" i="2"/>
  <c r="BB6" i="2"/>
  <c r="I6" i="2" s="1"/>
  <c r="BC6" i="2"/>
  <c r="J6" i="2" s="1"/>
  <c r="BD6" i="2"/>
  <c r="L6" i="2" s="1"/>
  <c r="BE6" i="2"/>
  <c r="M6" i="2" s="1"/>
  <c r="BF6" i="2"/>
  <c r="N6" i="2" s="1"/>
  <c r="BG6" i="2"/>
  <c r="O6" i="2" s="1"/>
  <c r="BH6" i="2"/>
  <c r="P6" i="2" s="1"/>
  <c r="BI6" i="2"/>
  <c r="Q6" i="2" s="1"/>
  <c r="BJ6" i="2"/>
  <c r="R6" i="2" s="1"/>
  <c r="BK6" i="2"/>
  <c r="S6" i="2" s="1"/>
  <c r="BL6" i="2"/>
  <c r="T6" i="2" s="1"/>
  <c r="BM6" i="2"/>
  <c r="U6" i="2" s="1"/>
  <c r="BN6" i="2"/>
  <c r="V6" i="2" s="1"/>
  <c r="BO6" i="2"/>
  <c r="W6" i="2" s="1"/>
  <c r="BP6" i="2"/>
  <c r="X6" i="2" s="1"/>
  <c r="BQ6" i="2"/>
  <c r="Y6" i="2" s="1"/>
  <c r="BR6" i="2"/>
  <c r="Z6" i="2" s="1"/>
  <c r="BS6" i="2"/>
  <c r="AA6" i="2" s="1"/>
  <c r="BU6" i="2"/>
  <c r="AC6" i="2" s="1"/>
  <c r="BV6" i="2"/>
  <c r="AD6" i="2" s="1"/>
  <c r="BW6" i="2"/>
  <c r="AE6" i="2" s="1"/>
  <c r="BX6" i="2"/>
  <c r="AF6" i="2" s="1"/>
  <c r="B7" i="2"/>
  <c r="C7" i="2"/>
  <c r="D7" i="2"/>
  <c r="E7" i="2"/>
  <c r="F7" i="2"/>
  <c r="G7" i="2"/>
  <c r="H7" i="2"/>
  <c r="K7" i="2"/>
  <c r="AH7" i="2"/>
  <c r="AI7" i="2"/>
  <c r="BB7" i="2"/>
  <c r="I7" i="2" s="1"/>
  <c r="BC7" i="2"/>
  <c r="J7" i="2" s="1"/>
  <c r="BD7" i="2"/>
  <c r="L7" i="2" s="1"/>
  <c r="BE7" i="2"/>
  <c r="M7" i="2" s="1"/>
  <c r="BF7" i="2"/>
  <c r="N7" i="2" s="1"/>
  <c r="BG7" i="2"/>
  <c r="O7" i="2" s="1"/>
  <c r="BH7" i="2"/>
  <c r="P7" i="2" s="1"/>
  <c r="BI7" i="2"/>
  <c r="Q7" i="2" s="1"/>
  <c r="BJ7" i="2"/>
  <c r="R7" i="2" s="1"/>
  <c r="BK7" i="2"/>
  <c r="S7" i="2" s="1"/>
  <c r="BL7" i="2"/>
  <c r="T7" i="2" s="1"/>
  <c r="BM7" i="2"/>
  <c r="U7" i="2" s="1"/>
  <c r="BN7" i="2"/>
  <c r="V7" i="2" s="1"/>
  <c r="BO7" i="2"/>
  <c r="W7" i="2" s="1"/>
  <c r="BP7" i="2"/>
  <c r="X7" i="2" s="1"/>
  <c r="BQ7" i="2"/>
  <c r="Y7" i="2" s="1"/>
  <c r="BR7" i="2"/>
  <c r="Z7" i="2" s="1"/>
  <c r="BS7" i="2"/>
  <c r="AA7" i="2" s="1"/>
  <c r="BU7" i="2"/>
  <c r="AC7" i="2" s="1"/>
  <c r="BV7" i="2"/>
  <c r="AD7" i="2" s="1"/>
  <c r="BW7" i="2"/>
  <c r="AE7" i="2" s="1"/>
  <c r="BX7" i="2"/>
  <c r="AF7" i="2" s="1"/>
  <c r="B8" i="2"/>
  <c r="C8" i="2"/>
  <c r="D8" i="2"/>
  <c r="E8" i="2"/>
  <c r="F8" i="2"/>
  <c r="G8" i="2"/>
  <c r="H8" i="2"/>
  <c r="K8" i="2"/>
  <c r="AH8" i="2"/>
  <c r="AI8" i="2"/>
  <c r="BB8" i="2"/>
  <c r="I8" i="2" s="1"/>
  <c r="BC8" i="2"/>
  <c r="J8" i="2" s="1"/>
  <c r="BD8" i="2"/>
  <c r="L8" i="2" s="1"/>
  <c r="BE8" i="2"/>
  <c r="M8" i="2" s="1"/>
  <c r="BF8" i="2"/>
  <c r="N8" i="2" s="1"/>
  <c r="BG8" i="2"/>
  <c r="O8" i="2" s="1"/>
  <c r="BH8" i="2"/>
  <c r="P8" i="2" s="1"/>
  <c r="BI8" i="2"/>
  <c r="Q8" i="2" s="1"/>
  <c r="BJ8" i="2"/>
  <c r="R8" i="2" s="1"/>
  <c r="BK8" i="2"/>
  <c r="S8" i="2" s="1"/>
  <c r="BL8" i="2"/>
  <c r="T8" i="2" s="1"/>
  <c r="BM8" i="2"/>
  <c r="U8" i="2" s="1"/>
  <c r="BN8" i="2"/>
  <c r="V8" i="2" s="1"/>
  <c r="BO8" i="2"/>
  <c r="W8" i="2" s="1"/>
  <c r="BP8" i="2"/>
  <c r="X8" i="2" s="1"/>
  <c r="BQ8" i="2"/>
  <c r="Y8" i="2" s="1"/>
  <c r="BR8" i="2"/>
  <c r="Z8" i="2" s="1"/>
  <c r="BS8" i="2"/>
  <c r="AA8" i="2" s="1"/>
  <c r="BU8" i="2"/>
  <c r="AC8" i="2" s="1"/>
  <c r="BV8" i="2"/>
  <c r="AD8" i="2" s="1"/>
  <c r="BW8" i="2"/>
  <c r="AE8" i="2" s="1"/>
  <c r="BX8" i="2"/>
  <c r="AF8" i="2" s="1"/>
  <c r="B9" i="2"/>
  <c r="C9" i="2"/>
  <c r="D9" i="2"/>
  <c r="E9" i="2"/>
  <c r="F9" i="2"/>
  <c r="G9" i="2"/>
  <c r="H9" i="2"/>
  <c r="K9" i="2"/>
  <c r="AH9" i="2"/>
  <c r="AI9" i="2"/>
  <c r="BB9" i="2"/>
  <c r="I9" i="2" s="1"/>
  <c r="BC9" i="2"/>
  <c r="J9" i="2" s="1"/>
  <c r="BD9" i="2"/>
  <c r="L9" i="2" s="1"/>
  <c r="BE9" i="2"/>
  <c r="M9" i="2" s="1"/>
  <c r="BF9" i="2"/>
  <c r="N9" i="2" s="1"/>
  <c r="BG9" i="2"/>
  <c r="O9" i="2" s="1"/>
  <c r="BH9" i="2"/>
  <c r="P9" i="2" s="1"/>
  <c r="BI9" i="2"/>
  <c r="Q9" i="2" s="1"/>
  <c r="BJ9" i="2"/>
  <c r="R9" i="2" s="1"/>
  <c r="BK9" i="2"/>
  <c r="S9" i="2" s="1"/>
  <c r="BL9" i="2"/>
  <c r="T9" i="2" s="1"/>
  <c r="BM9" i="2"/>
  <c r="U9" i="2" s="1"/>
  <c r="BN9" i="2"/>
  <c r="V9" i="2" s="1"/>
  <c r="BO9" i="2"/>
  <c r="W9" i="2" s="1"/>
  <c r="BP9" i="2"/>
  <c r="X9" i="2" s="1"/>
  <c r="BQ9" i="2"/>
  <c r="Y9" i="2" s="1"/>
  <c r="BR9" i="2"/>
  <c r="Z9" i="2" s="1"/>
  <c r="BS9" i="2"/>
  <c r="AA9" i="2" s="1"/>
  <c r="BU9" i="2"/>
  <c r="AC9" i="2" s="1"/>
  <c r="BV9" i="2"/>
  <c r="AD9" i="2" s="1"/>
  <c r="BW9" i="2"/>
  <c r="AE9" i="2" s="1"/>
  <c r="BX9" i="2"/>
  <c r="AF9" i="2" s="1"/>
  <c r="B10" i="2"/>
  <c r="C10" i="2"/>
  <c r="D10" i="2"/>
  <c r="E10" i="2"/>
  <c r="F10" i="2"/>
  <c r="G10" i="2"/>
  <c r="H10" i="2"/>
  <c r="K10" i="2"/>
  <c r="AH10" i="2"/>
  <c r="AI10" i="2"/>
  <c r="BB10" i="2"/>
  <c r="I10" i="2" s="1"/>
  <c r="BC10" i="2"/>
  <c r="J10" i="2" s="1"/>
  <c r="BD10" i="2"/>
  <c r="L10" i="2" s="1"/>
  <c r="BE10" i="2"/>
  <c r="M10" i="2" s="1"/>
  <c r="BF10" i="2"/>
  <c r="N10" i="2" s="1"/>
  <c r="BG10" i="2"/>
  <c r="O10" i="2" s="1"/>
  <c r="BH10" i="2"/>
  <c r="P10" i="2" s="1"/>
  <c r="BI10" i="2"/>
  <c r="Q10" i="2" s="1"/>
  <c r="BJ10" i="2"/>
  <c r="R10" i="2" s="1"/>
  <c r="BK10" i="2"/>
  <c r="S10" i="2" s="1"/>
  <c r="BL10" i="2"/>
  <c r="T10" i="2" s="1"/>
  <c r="BM10" i="2"/>
  <c r="U10" i="2" s="1"/>
  <c r="BN10" i="2"/>
  <c r="V10" i="2" s="1"/>
  <c r="BO10" i="2"/>
  <c r="W10" i="2" s="1"/>
  <c r="BP10" i="2"/>
  <c r="X10" i="2" s="1"/>
  <c r="BQ10" i="2"/>
  <c r="Y10" i="2" s="1"/>
  <c r="BR10" i="2"/>
  <c r="Z10" i="2" s="1"/>
  <c r="BS10" i="2"/>
  <c r="AA10" i="2" s="1"/>
  <c r="BU10" i="2"/>
  <c r="AC10" i="2" s="1"/>
  <c r="BV10" i="2"/>
  <c r="AD10" i="2" s="1"/>
  <c r="BW10" i="2"/>
  <c r="AE10" i="2" s="1"/>
  <c r="BX10" i="2"/>
  <c r="AF10" i="2" s="1"/>
  <c r="B11" i="2"/>
  <c r="C11" i="2"/>
  <c r="D11" i="2"/>
  <c r="E11" i="2"/>
  <c r="F11" i="2"/>
  <c r="G11" i="2"/>
  <c r="H11" i="2"/>
  <c r="K11" i="2"/>
  <c r="AH11" i="2"/>
  <c r="AI11" i="2"/>
  <c r="BB11" i="2"/>
  <c r="I11" i="2" s="1"/>
  <c r="BC11" i="2"/>
  <c r="J11" i="2" s="1"/>
  <c r="BD11" i="2"/>
  <c r="L11" i="2" s="1"/>
  <c r="BE11" i="2"/>
  <c r="M11" i="2" s="1"/>
  <c r="BF11" i="2"/>
  <c r="N11" i="2" s="1"/>
  <c r="BG11" i="2"/>
  <c r="O11" i="2" s="1"/>
  <c r="BH11" i="2"/>
  <c r="P11" i="2" s="1"/>
  <c r="BI11" i="2"/>
  <c r="Q11" i="2" s="1"/>
  <c r="BJ11" i="2"/>
  <c r="R11" i="2" s="1"/>
  <c r="BK11" i="2"/>
  <c r="S11" i="2" s="1"/>
  <c r="BL11" i="2"/>
  <c r="T11" i="2" s="1"/>
  <c r="BM11" i="2"/>
  <c r="U11" i="2" s="1"/>
  <c r="BN11" i="2"/>
  <c r="V11" i="2" s="1"/>
  <c r="BO11" i="2"/>
  <c r="W11" i="2" s="1"/>
  <c r="BP11" i="2"/>
  <c r="X11" i="2" s="1"/>
  <c r="BQ11" i="2"/>
  <c r="Y11" i="2" s="1"/>
  <c r="BR11" i="2"/>
  <c r="Z11" i="2" s="1"/>
  <c r="BS11" i="2"/>
  <c r="AA11" i="2" s="1"/>
  <c r="BU11" i="2"/>
  <c r="AC11" i="2" s="1"/>
  <c r="BV11" i="2"/>
  <c r="AD11" i="2" s="1"/>
  <c r="BW11" i="2"/>
  <c r="AE11" i="2" s="1"/>
  <c r="BX11" i="2"/>
  <c r="AF11" i="2" s="1"/>
  <c r="B12" i="2"/>
  <c r="C12" i="2"/>
  <c r="D12" i="2"/>
  <c r="E12" i="2"/>
  <c r="F12" i="2"/>
  <c r="G12" i="2"/>
  <c r="H12" i="2"/>
  <c r="K12" i="2"/>
  <c r="AH12" i="2"/>
  <c r="AI12" i="2"/>
  <c r="BB12" i="2"/>
  <c r="I12" i="2" s="1"/>
  <c r="BC12" i="2"/>
  <c r="J12" i="2" s="1"/>
  <c r="BD12" i="2"/>
  <c r="L12" i="2" s="1"/>
  <c r="BE12" i="2"/>
  <c r="M12" i="2" s="1"/>
  <c r="BF12" i="2"/>
  <c r="N12" i="2" s="1"/>
  <c r="BG12" i="2"/>
  <c r="O12" i="2" s="1"/>
  <c r="BH12" i="2"/>
  <c r="P12" i="2" s="1"/>
  <c r="BI12" i="2"/>
  <c r="Q12" i="2" s="1"/>
  <c r="BJ12" i="2"/>
  <c r="R12" i="2" s="1"/>
  <c r="BK12" i="2"/>
  <c r="S12" i="2" s="1"/>
  <c r="BL12" i="2"/>
  <c r="T12" i="2" s="1"/>
  <c r="BM12" i="2"/>
  <c r="U12" i="2" s="1"/>
  <c r="BN12" i="2"/>
  <c r="V12" i="2" s="1"/>
  <c r="BO12" i="2"/>
  <c r="W12" i="2" s="1"/>
  <c r="BP12" i="2"/>
  <c r="X12" i="2" s="1"/>
  <c r="BQ12" i="2"/>
  <c r="Y12" i="2" s="1"/>
  <c r="BR12" i="2"/>
  <c r="Z12" i="2" s="1"/>
  <c r="BS12" i="2"/>
  <c r="AA12" i="2" s="1"/>
  <c r="BU12" i="2"/>
  <c r="AC12" i="2" s="1"/>
  <c r="BV12" i="2"/>
  <c r="AD12" i="2" s="1"/>
  <c r="BW12" i="2"/>
  <c r="AE12" i="2" s="1"/>
  <c r="BX12" i="2"/>
  <c r="AF12" i="2" s="1"/>
  <c r="B13" i="2"/>
  <c r="C13" i="2"/>
  <c r="D13" i="2"/>
  <c r="E13" i="2"/>
  <c r="F13" i="2"/>
  <c r="G13" i="2"/>
  <c r="H13" i="2"/>
  <c r="K13" i="2"/>
  <c r="AH13" i="2"/>
  <c r="AI13" i="2"/>
  <c r="BB13" i="2"/>
  <c r="I13" i="2" s="1"/>
  <c r="BC13" i="2"/>
  <c r="J13" i="2" s="1"/>
  <c r="BD13" i="2"/>
  <c r="L13" i="2" s="1"/>
  <c r="BE13" i="2"/>
  <c r="M13" i="2" s="1"/>
  <c r="BF13" i="2"/>
  <c r="N13" i="2" s="1"/>
  <c r="BG13" i="2"/>
  <c r="O13" i="2" s="1"/>
  <c r="BH13" i="2"/>
  <c r="P13" i="2" s="1"/>
  <c r="BI13" i="2"/>
  <c r="Q13" i="2" s="1"/>
  <c r="BJ13" i="2"/>
  <c r="R13" i="2" s="1"/>
  <c r="BK13" i="2"/>
  <c r="S13" i="2" s="1"/>
  <c r="BL13" i="2"/>
  <c r="T13" i="2" s="1"/>
  <c r="BM13" i="2"/>
  <c r="U13" i="2" s="1"/>
  <c r="BN13" i="2"/>
  <c r="V13" i="2" s="1"/>
  <c r="BO13" i="2"/>
  <c r="W13" i="2" s="1"/>
  <c r="BP13" i="2"/>
  <c r="X13" i="2" s="1"/>
  <c r="BQ13" i="2"/>
  <c r="Y13" i="2" s="1"/>
  <c r="BR13" i="2"/>
  <c r="Z13" i="2" s="1"/>
  <c r="BS13" i="2"/>
  <c r="AA13" i="2" s="1"/>
  <c r="BU13" i="2"/>
  <c r="AC13" i="2" s="1"/>
  <c r="BV13" i="2"/>
  <c r="AD13" i="2" s="1"/>
  <c r="BW13" i="2"/>
  <c r="AE13" i="2" s="1"/>
  <c r="BX13" i="2"/>
  <c r="AF13" i="2" s="1"/>
  <c r="B14" i="2"/>
  <c r="C14" i="2"/>
  <c r="D14" i="2"/>
  <c r="E14" i="2"/>
  <c r="F14" i="2"/>
  <c r="G14" i="2"/>
  <c r="H14" i="2"/>
  <c r="K14" i="2"/>
  <c r="AH14" i="2"/>
  <c r="AI14" i="2"/>
  <c r="BB14" i="2"/>
  <c r="I14" i="2" s="1"/>
  <c r="BC14" i="2"/>
  <c r="J14" i="2" s="1"/>
  <c r="BD14" i="2"/>
  <c r="L14" i="2" s="1"/>
  <c r="BE14" i="2"/>
  <c r="M14" i="2" s="1"/>
  <c r="BF14" i="2"/>
  <c r="N14" i="2" s="1"/>
  <c r="BG14" i="2"/>
  <c r="O14" i="2" s="1"/>
  <c r="BH14" i="2"/>
  <c r="P14" i="2" s="1"/>
  <c r="BI14" i="2"/>
  <c r="Q14" i="2" s="1"/>
  <c r="BJ14" i="2"/>
  <c r="R14" i="2" s="1"/>
  <c r="BK14" i="2"/>
  <c r="S14" i="2" s="1"/>
  <c r="BL14" i="2"/>
  <c r="T14" i="2" s="1"/>
  <c r="BM14" i="2"/>
  <c r="U14" i="2" s="1"/>
  <c r="BN14" i="2"/>
  <c r="V14" i="2" s="1"/>
  <c r="BO14" i="2"/>
  <c r="W14" i="2" s="1"/>
  <c r="BP14" i="2"/>
  <c r="X14" i="2" s="1"/>
  <c r="BQ14" i="2"/>
  <c r="Y14" i="2" s="1"/>
  <c r="BR14" i="2"/>
  <c r="Z14" i="2" s="1"/>
  <c r="BS14" i="2"/>
  <c r="AA14" i="2" s="1"/>
  <c r="BU14" i="2"/>
  <c r="AC14" i="2" s="1"/>
  <c r="BV14" i="2"/>
  <c r="AD14" i="2" s="1"/>
  <c r="BW14" i="2"/>
  <c r="AE14" i="2" s="1"/>
  <c r="BX14" i="2"/>
  <c r="AF14" i="2" s="1"/>
  <c r="B15" i="2"/>
  <c r="C15" i="2"/>
  <c r="D15" i="2"/>
  <c r="E15" i="2"/>
  <c r="F15" i="2"/>
  <c r="G15" i="2"/>
  <c r="H15" i="2"/>
  <c r="K15" i="2"/>
  <c r="AH15" i="2"/>
  <c r="AI15" i="2"/>
  <c r="BB15" i="2"/>
  <c r="I15" i="2" s="1"/>
  <c r="BC15" i="2"/>
  <c r="J15" i="2" s="1"/>
  <c r="BD15" i="2"/>
  <c r="L15" i="2" s="1"/>
  <c r="BE15" i="2"/>
  <c r="M15" i="2" s="1"/>
  <c r="BF15" i="2"/>
  <c r="N15" i="2" s="1"/>
  <c r="BG15" i="2"/>
  <c r="O15" i="2" s="1"/>
  <c r="BH15" i="2"/>
  <c r="P15" i="2" s="1"/>
  <c r="BI15" i="2"/>
  <c r="Q15" i="2" s="1"/>
  <c r="BJ15" i="2"/>
  <c r="R15" i="2" s="1"/>
  <c r="BK15" i="2"/>
  <c r="S15" i="2" s="1"/>
  <c r="BL15" i="2"/>
  <c r="T15" i="2" s="1"/>
  <c r="BM15" i="2"/>
  <c r="U15" i="2" s="1"/>
  <c r="BN15" i="2"/>
  <c r="V15" i="2" s="1"/>
  <c r="BO15" i="2"/>
  <c r="W15" i="2" s="1"/>
  <c r="BP15" i="2"/>
  <c r="X15" i="2" s="1"/>
  <c r="BQ15" i="2"/>
  <c r="Y15" i="2" s="1"/>
  <c r="BR15" i="2"/>
  <c r="Z15" i="2" s="1"/>
  <c r="BS15" i="2"/>
  <c r="AA15" i="2" s="1"/>
  <c r="BU15" i="2"/>
  <c r="AC15" i="2" s="1"/>
  <c r="BV15" i="2"/>
  <c r="AD15" i="2" s="1"/>
  <c r="BW15" i="2"/>
  <c r="AE15" i="2" s="1"/>
  <c r="BX15" i="2"/>
  <c r="AF15" i="2" s="1"/>
  <c r="B16" i="2"/>
  <c r="C16" i="2"/>
  <c r="D16" i="2"/>
  <c r="E16" i="2"/>
  <c r="F16" i="2"/>
  <c r="G16" i="2"/>
  <c r="H16" i="2"/>
  <c r="K16" i="2"/>
  <c r="AH16" i="2"/>
  <c r="AI16" i="2"/>
  <c r="BB16" i="2"/>
  <c r="I16" i="2" s="1"/>
  <c r="BC16" i="2"/>
  <c r="J16" i="2" s="1"/>
  <c r="BD16" i="2"/>
  <c r="L16" i="2" s="1"/>
  <c r="BE16" i="2"/>
  <c r="M16" i="2" s="1"/>
  <c r="BF16" i="2"/>
  <c r="N16" i="2" s="1"/>
  <c r="BG16" i="2"/>
  <c r="O16" i="2" s="1"/>
  <c r="BH16" i="2"/>
  <c r="P16" i="2" s="1"/>
  <c r="BI16" i="2"/>
  <c r="Q16" i="2" s="1"/>
  <c r="BJ16" i="2"/>
  <c r="R16" i="2" s="1"/>
  <c r="BK16" i="2"/>
  <c r="S16" i="2" s="1"/>
  <c r="BL16" i="2"/>
  <c r="T16" i="2" s="1"/>
  <c r="BM16" i="2"/>
  <c r="U16" i="2" s="1"/>
  <c r="BN16" i="2"/>
  <c r="V16" i="2" s="1"/>
  <c r="BO16" i="2"/>
  <c r="W16" i="2" s="1"/>
  <c r="BP16" i="2"/>
  <c r="X16" i="2" s="1"/>
  <c r="BQ16" i="2"/>
  <c r="Y16" i="2" s="1"/>
  <c r="BR16" i="2"/>
  <c r="Z16" i="2" s="1"/>
  <c r="BS16" i="2"/>
  <c r="AA16" i="2" s="1"/>
  <c r="BU16" i="2"/>
  <c r="AC16" i="2" s="1"/>
  <c r="BV16" i="2"/>
  <c r="AD16" i="2" s="1"/>
  <c r="BW16" i="2"/>
  <c r="AE16" i="2" s="1"/>
  <c r="BX16" i="2"/>
  <c r="AF16" i="2" s="1"/>
  <c r="B17" i="2"/>
  <c r="C17" i="2"/>
  <c r="D17" i="2"/>
  <c r="E17" i="2"/>
  <c r="F17" i="2"/>
  <c r="G17" i="2"/>
  <c r="H17" i="2"/>
  <c r="K17" i="2"/>
  <c r="AH17" i="2"/>
  <c r="AI17" i="2"/>
  <c r="BB17" i="2"/>
  <c r="I17" i="2" s="1"/>
  <c r="BC17" i="2"/>
  <c r="J17" i="2" s="1"/>
  <c r="BD17" i="2"/>
  <c r="L17" i="2" s="1"/>
  <c r="BE17" i="2"/>
  <c r="M17" i="2" s="1"/>
  <c r="BF17" i="2"/>
  <c r="N17" i="2" s="1"/>
  <c r="BG17" i="2"/>
  <c r="O17" i="2" s="1"/>
  <c r="BH17" i="2"/>
  <c r="P17" i="2" s="1"/>
  <c r="BI17" i="2"/>
  <c r="Q17" i="2" s="1"/>
  <c r="BJ17" i="2"/>
  <c r="R17" i="2" s="1"/>
  <c r="BK17" i="2"/>
  <c r="S17" i="2" s="1"/>
  <c r="BL17" i="2"/>
  <c r="T17" i="2" s="1"/>
  <c r="BM17" i="2"/>
  <c r="U17" i="2" s="1"/>
  <c r="BN17" i="2"/>
  <c r="V17" i="2" s="1"/>
  <c r="BO17" i="2"/>
  <c r="W17" i="2" s="1"/>
  <c r="BP17" i="2"/>
  <c r="X17" i="2" s="1"/>
  <c r="BQ17" i="2"/>
  <c r="Y17" i="2" s="1"/>
  <c r="BR17" i="2"/>
  <c r="Z17" i="2" s="1"/>
  <c r="BS17" i="2"/>
  <c r="AA17" i="2" s="1"/>
  <c r="BU17" i="2"/>
  <c r="AC17" i="2" s="1"/>
  <c r="BV17" i="2"/>
  <c r="AD17" i="2" s="1"/>
  <c r="BW17" i="2"/>
  <c r="AE17" i="2" s="1"/>
  <c r="BX17" i="2"/>
  <c r="AF17" i="2" s="1"/>
  <c r="B18" i="2"/>
  <c r="C18" i="2"/>
  <c r="D18" i="2"/>
  <c r="E18" i="2"/>
  <c r="F18" i="2"/>
  <c r="G18" i="2"/>
  <c r="H18" i="2"/>
  <c r="K18" i="2"/>
  <c r="AH18" i="2"/>
  <c r="AI18" i="2"/>
  <c r="BB18" i="2"/>
  <c r="I18" i="2" s="1"/>
  <c r="BC18" i="2"/>
  <c r="J18" i="2" s="1"/>
  <c r="BD18" i="2"/>
  <c r="L18" i="2" s="1"/>
  <c r="BE18" i="2"/>
  <c r="M18" i="2" s="1"/>
  <c r="BF18" i="2"/>
  <c r="N18" i="2" s="1"/>
  <c r="BG18" i="2"/>
  <c r="O18" i="2" s="1"/>
  <c r="BH18" i="2"/>
  <c r="P18" i="2" s="1"/>
  <c r="BI18" i="2"/>
  <c r="Q18" i="2" s="1"/>
  <c r="BJ18" i="2"/>
  <c r="R18" i="2" s="1"/>
  <c r="BK18" i="2"/>
  <c r="S18" i="2" s="1"/>
  <c r="BL18" i="2"/>
  <c r="T18" i="2" s="1"/>
  <c r="BM18" i="2"/>
  <c r="U18" i="2" s="1"/>
  <c r="BN18" i="2"/>
  <c r="V18" i="2" s="1"/>
  <c r="BO18" i="2"/>
  <c r="W18" i="2" s="1"/>
  <c r="BP18" i="2"/>
  <c r="X18" i="2" s="1"/>
  <c r="BQ18" i="2"/>
  <c r="Y18" i="2" s="1"/>
  <c r="BR18" i="2"/>
  <c r="Z18" i="2" s="1"/>
  <c r="BS18" i="2"/>
  <c r="AA18" i="2" s="1"/>
  <c r="BU18" i="2"/>
  <c r="AC18" i="2" s="1"/>
  <c r="BV18" i="2"/>
  <c r="AD18" i="2" s="1"/>
  <c r="BW18" i="2"/>
  <c r="AE18" i="2" s="1"/>
  <c r="BX18" i="2"/>
  <c r="AF18" i="2" s="1"/>
  <c r="B19" i="2"/>
  <c r="C19" i="2"/>
  <c r="D19" i="2"/>
  <c r="E19" i="2"/>
  <c r="F19" i="2"/>
  <c r="G19" i="2"/>
  <c r="H19" i="2"/>
  <c r="K19" i="2"/>
  <c r="AH19" i="2"/>
  <c r="AI19" i="2"/>
  <c r="BB19" i="2"/>
  <c r="I19" i="2" s="1"/>
  <c r="BC19" i="2"/>
  <c r="J19" i="2" s="1"/>
  <c r="BD19" i="2"/>
  <c r="L19" i="2" s="1"/>
  <c r="BE19" i="2"/>
  <c r="M19" i="2" s="1"/>
  <c r="BF19" i="2"/>
  <c r="N19" i="2" s="1"/>
  <c r="BG19" i="2"/>
  <c r="O19" i="2" s="1"/>
  <c r="BH19" i="2"/>
  <c r="P19" i="2" s="1"/>
  <c r="BI19" i="2"/>
  <c r="Q19" i="2" s="1"/>
  <c r="BJ19" i="2"/>
  <c r="R19" i="2" s="1"/>
  <c r="BK19" i="2"/>
  <c r="S19" i="2" s="1"/>
  <c r="BL19" i="2"/>
  <c r="T19" i="2" s="1"/>
  <c r="BM19" i="2"/>
  <c r="U19" i="2" s="1"/>
  <c r="BN19" i="2"/>
  <c r="V19" i="2" s="1"/>
  <c r="BO19" i="2"/>
  <c r="W19" i="2" s="1"/>
  <c r="BP19" i="2"/>
  <c r="X19" i="2" s="1"/>
  <c r="BQ19" i="2"/>
  <c r="Y19" i="2" s="1"/>
  <c r="BR19" i="2"/>
  <c r="Z19" i="2" s="1"/>
  <c r="BS19" i="2"/>
  <c r="AA19" i="2" s="1"/>
  <c r="BU19" i="2"/>
  <c r="AC19" i="2" s="1"/>
  <c r="BV19" i="2"/>
  <c r="AD19" i="2" s="1"/>
  <c r="BW19" i="2"/>
  <c r="AE19" i="2" s="1"/>
  <c r="BX19" i="2"/>
  <c r="AF19" i="2" s="1"/>
  <c r="B20" i="2"/>
  <c r="C20" i="2"/>
  <c r="D20" i="2"/>
  <c r="E20" i="2"/>
  <c r="F20" i="2"/>
  <c r="G20" i="2"/>
  <c r="H20" i="2"/>
  <c r="K20" i="2"/>
  <c r="AH20" i="2"/>
  <c r="AI20" i="2"/>
  <c r="BB20" i="2"/>
  <c r="I20" i="2" s="1"/>
  <c r="BC20" i="2"/>
  <c r="J20" i="2" s="1"/>
  <c r="BD20" i="2"/>
  <c r="L20" i="2" s="1"/>
  <c r="BE20" i="2"/>
  <c r="M20" i="2" s="1"/>
  <c r="BF20" i="2"/>
  <c r="N20" i="2" s="1"/>
  <c r="BG20" i="2"/>
  <c r="O20" i="2" s="1"/>
  <c r="BH20" i="2"/>
  <c r="P20" i="2" s="1"/>
  <c r="BI20" i="2"/>
  <c r="Q20" i="2" s="1"/>
  <c r="BJ20" i="2"/>
  <c r="R20" i="2" s="1"/>
  <c r="BK20" i="2"/>
  <c r="S20" i="2" s="1"/>
  <c r="BL20" i="2"/>
  <c r="T20" i="2" s="1"/>
  <c r="BM20" i="2"/>
  <c r="U20" i="2" s="1"/>
  <c r="BN20" i="2"/>
  <c r="V20" i="2" s="1"/>
  <c r="BO20" i="2"/>
  <c r="W20" i="2" s="1"/>
  <c r="BP20" i="2"/>
  <c r="X20" i="2" s="1"/>
  <c r="BQ20" i="2"/>
  <c r="Y20" i="2" s="1"/>
  <c r="BR20" i="2"/>
  <c r="Z20" i="2" s="1"/>
  <c r="BS20" i="2"/>
  <c r="AA20" i="2" s="1"/>
  <c r="BU20" i="2"/>
  <c r="AC20" i="2" s="1"/>
  <c r="BV20" i="2"/>
  <c r="AD20" i="2" s="1"/>
  <c r="BW20" i="2"/>
  <c r="AE20" i="2" s="1"/>
  <c r="BX20" i="2"/>
  <c r="AF20" i="2" s="1"/>
  <c r="B21" i="2"/>
  <c r="C21" i="2"/>
  <c r="D21" i="2"/>
  <c r="E21" i="2"/>
  <c r="F21" i="2"/>
  <c r="G21" i="2"/>
  <c r="H21" i="2"/>
  <c r="K21" i="2"/>
  <c r="AH21" i="2"/>
  <c r="AI21" i="2"/>
  <c r="BB21" i="2"/>
  <c r="I21" i="2" s="1"/>
  <c r="BC21" i="2"/>
  <c r="J21" i="2" s="1"/>
  <c r="BD21" i="2"/>
  <c r="L21" i="2" s="1"/>
  <c r="BE21" i="2"/>
  <c r="M21" i="2" s="1"/>
  <c r="BF21" i="2"/>
  <c r="N21" i="2" s="1"/>
  <c r="BG21" i="2"/>
  <c r="O21" i="2" s="1"/>
  <c r="BH21" i="2"/>
  <c r="P21" i="2" s="1"/>
  <c r="BI21" i="2"/>
  <c r="Q21" i="2" s="1"/>
  <c r="BJ21" i="2"/>
  <c r="R21" i="2" s="1"/>
  <c r="BK21" i="2"/>
  <c r="S21" i="2" s="1"/>
  <c r="BL21" i="2"/>
  <c r="T21" i="2" s="1"/>
  <c r="BM21" i="2"/>
  <c r="U21" i="2" s="1"/>
  <c r="BN21" i="2"/>
  <c r="V21" i="2" s="1"/>
  <c r="BO21" i="2"/>
  <c r="W21" i="2" s="1"/>
  <c r="BP21" i="2"/>
  <c r="X21" i="2" s="1"/>
  <c r="BQ21" i="2"/>
  <c r="Y21" i="2" s="1"/>
  <c r="BR21" i="2"/>
  <c r="Z21" i="2" s="1"/>
  <c r="BS21" i="2"/>
  <c r="AA21" i="2" s="1"/>
  <c r="BU21" i="2"/>
  <c r="AC21" i="2" s="1"/>
  <c r="BV21" i="2"/>
  <c r="AD21" i="2" s="1"/>
  <c r="BW21" i="2"/>
  <c r="AE21" i="2" s="1"/>
  <c r="BX21" i="2"/>
  <c r="AF21" i="2" s="1"/>
  <c r="B22" i="2"/>
  <c r="C22" i="2"/>
  <c r="D22" i="2"/>
  <c r="E22" i="2"/>
  <c r="F22" i="2"/>
  <c r="G22" i="2"/>
  <c r="H22" i="2"/>
  <c r="K22" i="2"/>
  <c r="AH22" i="2"/>
  <c r="AI22" i="2"/>
  <c r="BB22" i="2"/>
  <c r="I22" i="2" s="1"/>
  <c r="BC22" i="2"/>
  <c r="J22" i="2" s="1"/>
  <c r="BD22" i="2"/>
  <c r="L22" i="2" s="1"/>
  <c r="BE22" i="2"/>
  <c r="M22" i="2" s="1"/>
  <c r="BF22" i="2"/>
  <c r="N22" i="2" s="1"/>
  <c r="BG22" i="2"/>
  <c r="O22" i="2" s="1"/>
  <c r="BH22" i="2"/>
  <c r="P22" i="2" s="1"/>
  <c r="BI22" i="2"/>
  <c r="Q22" i="2" s="1"/>
  <c r="BJ22" i="2"/>
  <c r="R22" i="2" s="1"/>
  <c r="BK22" i="2"/>
  <c r="S22" i="2" s="1"/>
  <c r="BL22" i="2"/>
  <c r="T22" i="2" s="1"/>
  <c r="BM22" i="2"/>
  <c r="U22" i="2" s="1"/>
  <c r="BN22" i="2"/>
  <c r="V22" i="2" s="1"/>
  <c r="BO22" i="2"/>
  <c r="W22" i="2" s="1"/>
  <c r="BP22" i="2"/>
  <c r="X22" i="2" s="1"/>
  <c r="BQ22" i="2"/>
  <c r="Y22" i="2" s="1"/>
  <c r="BR22" i="2"/>
  <c r="Z22" i="2" s="1"/>
  <c r="BS22" i="2"/>
  <c r="AA22" i="2" s="1"/>
  <c r="BU22" i="2"/>
  <c r="AC22" i="2" s="1"/>
  <c r="BV22" i="2"/>
  <c r="AD22" i="2" s="1"/>
  <c r="BW22" i="2"/>
  <c r="AE22" i="2" s="1"/>
  <c r="BX22" i="2"/>
  <c r="AF22" i="2" s="1"/>
  <c r="B23" i="2"/>
  <c r="C23" i="2"/>
  <c r="D23" i="2"/>
  <c r="E23" i="2"/>
  <c r="F23" i="2"/>
  <c r="G23" i="2"/>
  <c r="H23" i="2"/>
  <c r="K23" i="2"/>
  <c r="AH23" i="2"/>
  <c r="AI23" i="2"/>
  <c r="BB23" i="2"/>
  <c r="I23" i="2" s="1"/>
  <c r="BC23" i="2"/>
  <c r="J23" i="2" s="1"/>
  <c r="BD23" i="2"/>
  <c r="L23" i="2" s="1"/>
  <c r="BE23" i="2"/>
  <c r="M23" i="2" s="1"/>
  <c r="BF23" i="2"/>
  <c r="N23" i="2" s="1"/>
  <c r="BG23" i="2"/>
  <c r="O23" i="2" s="1"/>
  <c r="BH23" i="2"/>
  <c r="P23" i="2" s="1"/>
  <c r="BI23" i="2"/>
  <c r="Q23" i="2" s="1"/>
  <c r="BJ23" i="2"/>
  <c r="R23" i="2" s="1"/>
  <c r="BK23" i="2"/>
  <c r="S23" i="2" s="1"/>
  <c r="BL23" i="2"/>
  <c r="T23" i="2" s="1"/>
  <c r="BM23" i="2"/>
  <c r="U23" i="2" s="1"/>
  <c r="BN23" i="2"/>
  <c r="V23" i="2" s="1"/>
  <c r="BO23" i="2"/>
  <c r="W23" i="2" s="1"/>
  <c r="BP23" i="2"/>
  <c r="X23" i="2" s="1"/>
  <c r="BQ23" i="2"/>
  <c r="Y23" i="2" s="1"/>
  <c r="BR23" i="2"/>
  <c r="Z23" i="2" s="1"/>
  <c r="BS23" i="2"/>
  <c r="AA23" i="2" s="1"/>
  <c r="BU23" i="2"/>
  <c r="AC23" i="2" s="1"/>
  <c r="BV23" i="2"/>
  <c r="AD23" i="2" s="1"/>
  <c r="BW23" i="2"/>
  <c r="AE23" i="2" s="1"/>
  <c r="BX23" i="2"/>
  <c r="AF23" i="2" s="1"/>
  <c r="B24" i="2"/>
  <c r="C24" i="2"/>
  <c r="D24" i="2"/>
  <c r="E24" i="2"/>
  <c r="F24" i="2"/>
  <c r="G24" i="2"/>
  <c r="H24" i="2"/>
  <c r="K24" i="2"/>
  <c r="AH24" i="2"/>
  <c r="AI24" i="2"/>
  <c r="BB24" i="2"/>
  <c r="I24" i="2" s="1"/>
  <c r="BC24" i="2"/>
  <c r="J24" i="2" s="1"/>
  <c r="BD24" i="2"/>
  <c r="L24" i="2" s="1"/>
  <c r="BE24" i="2"/>
  <c r="M24" i="2" s="1"/>
  <c r="BF24" i="2"/>
  <c r="N24" i="2" s="1"/>
  <c r="BG24" i="2"/>
  <c r="O24" i="2" s="1"/>
  <c r="BH24" i="2"/>
  <c r="P24" i="2" s="1"/>
  <c r="BI24" i="2"/>
  <c r="Q24" i="2" s="1"/>
  <c r="BJ24" i="2"/>
  <c r="R24" i="2" s="1"/>
  <c r="BK24" i="2"/>
  <c r="S24" i="2" s="1"/>
  <c r="BL24" i="2"/>
  <c r="T24" i="2" s="1"/>
  <c r="BM24" i="2"/>
  <c r="U24" i="2" s="1"/>
  <c r="BN24" i="2"/>
  <c r="V24" i="2" s="1"/>
  <c r="BO24" i="2"/>
  <c r="W24" i="2" s="1"/>
  <c r="BP24" i="2"/>
  <c r="X24" i="2" s="1"/>
  <c r="BQ24" i="2"/>
  <c r="Y24" i="2" s="1"/>
  <c r="BR24" i="2"/>
  <c r="Z24" i="2" s="1"/>
  <c r="BS24" i="2"/>
  <c r="AA24" i="2" s="1"/>
  <c r="BU24" i="2"/>
  <c r="AC24" i="2" s="1"/>
  <c r="BV24" i="2"/>
  <c r="AD24" i="2" s="1"/>
  <c r="BW24" i="2"/>
  <c r="AE24" i="2" s="1"/>
  <c r="BX24" i="2"/>
  <c r="AF24" i="2" s="1"/>
  <c r="B25" i="2"/>
  <c r="C25" i="2"/>
  <c r="D25" i="2"/>
  <c r="E25" i="2"/>
  <c r="F25" i="2"/>
  <c r="G25" i="2"/>
  <c r="H25" i="2"/>
  <c r="K25" i="2"/>
  <c r="AH25" i="2"/>
  <c r="AI25" i="2"/>
  <c r="BB25" i="2"/>
  <c r="I25" i="2" s="1"/>
  <c r="BC25" i="2"/>
  <c r="J25" i="2" s="1"/>
  <c r="BD25" i="2"/>
  <c r="L25" i="2" s="1"/>
  <c r="BE25" i="2"/>
  <c r="M25" i="2" s="1"/>
  <c r="BF25" i="2"/>
  <c r="N25" i="2" s="1"/>
  <c r="BG25" i="2"/>
  <c r="O25" i="2" s="1"/>
  <c r="BH25" i="2"/>
  <c r="P25" i="2" s="1"/>
  <c r="BI25" i="2"/>
  <c r="Q25" i="2" s="1"/>
  <c r="BJ25" i="2"/>
  <c r="R25" i="2" s="1"/>
  <c r="BK25" i="2"/>
  <c r="S25" i="2" s="1"/>
  <c r="BL25" i="2"/>
  <c r="T25" i="2" s="1"/>
  <c r="BM25" i="2"/>
  <c r="U25" i="2" s="1"/>
  <c r="BN25" i="2"/>
  <c r="V25" i="2" s="1"/>
  <c r="BO25" i="2"/>
  <c r="W25" i="2" s="1"/>
  <c r="BP25" i="2"/>
  <c r="X25" i="2" s="1"/>
  <c r="BQ25" i="2"/>
  <c r="Y25" i="2" s="1"/>
  <c r="BR25" i="2"/>
  <c r="Z25" i="2" s="1"/>
  <c r="BS25" i="2"/>
  <c r="AA25" i="2" s="1"/>
  <c r="BU25" i="2"/>
  <c r="AC25" i="2" s="1"/>
  <c r="BV25" i="2"/>
  <c r="AD25" i="2" s="1"/>
  <c r="BW25" i="2"/>
  <c r="AE25" i="2" s="1"/>
  <c r="BX25" i="2"/>
  <c r="AF25" i="2" s="1"/>
  <c r="B26" i="2"/>
  <c r="C26" i="2"/>
  <c r="D26" i="2"/>
  <c r="E26" i="2"/>
  <c r="F26" i="2"/>
  <c r="G26" i="2"/>
  <c r="H26" i="2"/>
  <c r="K26" i="2"/>
  <c r="AH26" i="2"/>
  <c r="AI26" i="2"/>
  <c r="BB26" i="2"/>
  <c r="I26" i="2" s="1"/>
  <c r="BC26" i="2"/>
  <c r="J26" i="2" s="1"/>
  <c r="BD26" i="2"/>
  <c r="L26" i="2" s="1"/>
  <c r="BE26" i="2"/>
  <c r="M26" i="2" s="1"/>
  <c r="BF26" i="2"/>
  <c r="N26" i="2" s="1"/>
  <c r="BG26" i="2"/>
  <c r="O26" i="2" s="1"/>
  <c r="BH26" i="2"/>
  <c r="P26" i="2" s="1"/>
  <c r="BI26" i="2"/>
  <c r="Q26" i="2" s="1"/>
  <c r="BJ26" i="2"/>
  <c r="R26" i="2" s="1"/>
  <c r="BK26" i="2"/>
  <c r="S26" i="2" s="1"/>
  <c r="BL26" i="2"/>
  <c r="T26" i="2" s="1"/>
  <c r="BM26" i="2"/>
  <c r="U26" i="2" s="1"/>
  <c r="BN26" i="2"/>
  <c r="V26" i="2" s="1"/>
  <c r="BO26" i="2"/>
  <c r="W26" i="2" s="1"/>
  <c r="BP26" i="2"/>
  <c r="X26" i="2" s="1"/>
  <c r="BQ26" i="2"/>
  <c r="Y26" i="2" s="1"/>
  <c r="BR26" i="2"/>
  <c r="Z26" i="2" s="1"/>
  <c r="BS26" i="2"/>
  <c r="AA26" i="2" s="1"/>
  <c r="BU26" i="2"/>
  <c r="AC26" i="2" s="1"/>
  <c r="BV26" i="2"/>
  <c r="AD26" i="2" s="1"/>
  <c r="BW26" i="2"/>
  <c r="AE26" i="2" s="1"/>
  <c r="BX26" i="2"/>
  <c r="AF26" i="2" s="1"/>
  <c r="B27" i="2"/>
  <c r="C27" i="2"/>
  <c r="D27" i="2"/>
  <c r="E27" i="2"/>
  <c r="F27" i="2"/>
  <c r="G27" i="2"/>
  <c r="H27" i="2"/>
  <c r="K27" i="2"/>
  <c r="AH27" i="2"/>
  <c r="AI27" i="2"/>
  <c r="BB27" i="2"/>
  <c r="I27" i="2" s="1"/>
  <c r="BC27" i="2"/>
  <c r="J27" i="2" s="1"/>
  <c r="BD27" i="2"/>
  <c r="L27" i="2" s="1"/>
  <c r="BE27" i="2"/>
  <c r="M27" i="2" s="1"/>
  <c r="BF27" i="2"/>
  <c r="N27" i="2" s="1"/>
  <c r="BG27" i="2"/>
  <c r="O27" i="2" s="1"/>
  <c r="BH27" i="2"/>
  <c r="P27" i="2" s="1"/>
  <c r="BI27" i="2"/>
  <c r="Q27" i="2" s="1"/>
  <c r="BJ27" i="2"/>
  <c r="R27" i="2" s="1"/>
  <c r="BK27" i="2"/>
  <c r="S27" i="2" s="1"/>
  <c r="BL27" i="2"/>
  <c r="T27" i="2" s="1"/>
  <c r="BM27" i="2"/>
  <c r="U27" i="2" s="1"/>
  <c r="BN27" i="2"/>
  <c r="V27" i="2" s="1"/>
  <c r="BO27" i="2"/>
  <c r="W27" i="2" s="1"/>
  <c r="BP27" i="2"/>
  <c r="X27" i="2" s="1"/>
  <c r="BQ27" i="2"/>
  <c r="Y27" i="2" s="1"/>
  <c r="BR27" i="2"/>
  <c r="Z27" i="2" s="1"/>
  <c r="BS27" i="2"/>
  <c r="AA27" i="2" s="1"/>
  <c r="BU27" i="2"/>
  <c r="AC27" i="2" s="1"/>
  <c r="BV27" i="2"/>
  <c r="AD27" i="2" s="1"/>
  <c r="BW27" i="2"/>
  <c r="AE27" i="2" s="1"/>
  <c r="BX27" i="2"/>
  <c r="AF27" i="2" s="1"/>
  <c r="B28" i="2"/>
  <c r="C28" i="2"/>
  <c r="D28" i="2"/>
  <c r="E28" i="2"/>
  <c r="F28" i="2"/>
  <c r="G28" i="2"/>
  <c r="H28" i="2"/>
  <c r="K28" i="2"/>
  <c r="AH28" i="2"/>
  <c r="AI28" i="2"/>
  <c r="BB28" i="2"/>
  <c r="I28" i="2" s="1"/>
  <c r="BC28" i="2"/>
  <c r="J28" i="2" s="1"/>
  <c r="BD28" i="2"/>
  <c r="L28" i="2" s="1"/>
  <c r="BE28" i="2"/>
  <c r="M28" i="2" s="1"/>
  <c r="BF28" i="2"/>
  <c r="N28" i="2" s="1"/>
  <c r="BG28" i="2"/>
  <c r="O28" i="2" s="1"/>
  <c r="BH28" i="2"/>
  <c r="P28" i="2" s="1"/>
  <c r="BI28" i="2"/>
  <c r="Q28" i="2" s="1"/>
  <c r="BJ28" i="2"/>
  <c r="R28" i="2" s="1"/>
  <c r="BK28" i="2"/>
  <c r="S28" i="2" s="1"/>
  <c r="BL28" i="2"/>
  <c r="T28" i="2" s="1"/>
  <c r="BM28" i="2"/>
  <c r="U28" i="2" s="1"/>
  <c r="BN28" i="2"/>
  <c r="V28" i="2" s="1"/>
  <c r="BO28" i="2"/>
  <c r="W28" i="2" s="1"/>
  <c r="BP28" i="2"/>
  <c r="X28" i="2" s="1"/>
  <c r="BQ28" i="2"/>
  <c r="Y28" i="2" s="1"/>
  <c r="BR28" i="2"/>
  <c r="Z28" i="2" s="1"/>
  <c r="BS28" i="2"/>
  <c r="AA28" i="2" s="1"/>
  <c r="BU28" i="2"/>
  <c r="AC28" i="2" s="1"/>
  <c r="BV28" i="2"/>
  <c r="AD28" i="2" s="1"/>
  <c r="BW28" i="2"/>
  <c r="AE28" i="2" s="1"/>
  <c r="BX28" i="2"/>
  <c r="AF28" i="2" s="1"/>
  <c r="B29" i="2"/>
  <c r="C29" i="2"/>
  <c r="D29" i="2"/>
  <c r="E29" i="2"/>
  <c r="F29" i="2"/>
  <c r="G29" i="2"/>
  <c r="H29" i="2"/>
  <c r="K29" i="2"/>
  <c r="AH29" i="2"/>
  <c r="AI29" i="2"/>
  <c r="BB29" i="2"/>
  <c r="I29" i="2" s="1"/>
  <c r="BC29" i="2"/>
  <c r="J29" i="2" s="1"/>
  <c r="BD29" i="2"/>
  <c r="L29" i="2" s="1"/>
  <c r="BE29" i="2"/>
  <c r="M29" i="2" s="1"/>
  <c r="BF29" i="2"/>
  <c r="N29" i="2" s="1"/>
  <c r="BG29" i="2"/>
  <c r="O29" i="2" s="1"/>
  <c r="BH29" i="2"/>
  <c r="P29" i="2" s="1"/>
  <c r="BI29" i="2"/>
  <c r="Q29" i="2" s="1"/>
  <c r="BJ29" i="2"/>
  <c r="R29" i="2" s="1"/>
  <c r="BK29" i="2"/>
  <c r="S29" i="2" s="1"/>
  <c r="BL29" i="2"/>
  <c r="T29" i="2" s="1"/>
  <c r="BM29" i="2"/>
  <c r="U29" i="2" s="1"/>
  <c r="BN29" i="2"/>
  <c r="V29" i="2" s="1"/>
  <c r="BO29" i="2"/>
  <c r="W29" i="2" s="1"/>
  <c r="BP29" i="2"/>
  <c r="X29" i="2" s="1"/>
  <c r="BQ29" i="2"/>
  <c r="Y29" i="2" s="1"/>
  <c r="BR29" i="2"/>
  <c r="Z29" i="2" s="1"/>
  <c r="BS29" i="2"/>
  <c r="AA29" i="2" s="1"/>
  <c r="BU29" i="2"/>
  <c r="AC29" i="2" s="1"/>
  <c r="BV29" i="2"/>
  <c r="AD29" i="2" s="1"/>
  <c r="BW29" i="2"/>
  <c r="AE29" i="2" s="1"/>
  <c r="BX29" i="2"/>
  <c r="AF29" i="2" s="1"/>
  <c r="B30" i="2"/>
  <c r="C30" i="2"/>
  <c r="D30" i="2"/>
  <c r="E30" i="2"/>
  <c r="F30" i="2"/>
  <c r="G30" i="2"/>
  <c r="H30" i="2"/>
  <c r="K30" i="2"/>
  <c r="AH30" i="2"/>
  <c r="AI30" i="2"/>
  <c r="BB30" i="2"/>
  <c r="I30" i="2" s="1"/>
  <c r="BC30" i="2"/>
  <c r="J30" i="2" s="1"/>
  <c r="BD30" i="2"/>
  <c r="L30" i="2" s="1"/>
  <c r="BE30" i="2"/>
  <c r="M30" i="2" s="1"/>
  <c r="BF30" i="2"/>
  <c r="N30" i="2" s="1"/>
  <c r="BG30" i="2"/>
  <c r="O30" i="2" s="1"/>
  <c r="BH30" i="2"/>
  <c r="P30" i="2" s="1"/>
  <c r="BI30" i="2"/>
  <c r="Q30" i="2" s="1"/>
  <c r="BJ30" i="2"/>
  <c r="R30" i="2" s="1"/>
  <c r="BK30" i="2"/>
  <c r="S30" i="2" s="1"/>
  <c r="BL30" i="2"/>
  <c r="T30" i="2" s="1"/>
  <c r="BM30" i="2"/>
  <c r="U30" i="2" s="1"/>
  <c r="BN30" i="2"/>
  <c r="V30" i="2" s="1"/>
  <c r="BO30" i="2"/>
  <c r="W30" i="2" s="1"/>
  <c r="BP30" i="2"/>
  <c r="X30" i="2" s="1"/>
  <c r="BQ30" i="2"/>
  <c r="Y30" i="2" s="1"/>
  <c r="BR30" i="2"/>
  <c r="Z30" i="2" s="1"/>
  <c r="BS30" i="2"/>
  <c r="AA30" i="2" s="1"/>
  <c r="BU30" i="2"/>
  <c r="AC30" i="2" s="1"/>
  <c r="BV30" i="2"/>
  <c r="AD30" i="2" s="1"/>
  <c r="BW30" i="2"/>
  <c r="AE30" i="2" s="1"/>
  <c r="BX30" i="2"/>
  <c r="AF30" i="2" s="1"/>
  <c r="B31" i="2"/>
  <c r="C31" i="2"/>
  <c r="D31" i="2"/>
  <c r="E31" i="2"/>
  <c r="F31" i="2"/>
  <c r="G31" i="2"/>
  <c r="H31" i="2"/>
  <c r="K31" i="2"/>
  <c r="AH31" i="2"/>
  <c r="AI31" i="2"/>
  <c r="BB31" i="2"/>
  <c r="I31" i="2" s="1"/>
  <c r="BC31" i="2"/>
  <c r="J31" i="2" s="1"/>
  <c r="BD31" i="2"/>
  <c r="L31" i="2" s="1"/>
  <c r="BE31" i="2"/>
  <c r="M31" i="2" s="1"/>
  <c r="BF31" i="2"/>
  <c r="N31" i="2" s="1"/>
  <c r="BG31" i="2"/>
  <c r="O31" i="2" s="1"/>
  <c r="BH31" i="2"/>
  <c r="P31" i="2" s="1"/>
  <c r="BI31" i="2"/>
  <c r="Q31" i="2" s="1"/>
  <c r="BJ31" i="2"/>
  <c r="R31" i="2" s="1"/>
  <c r="BK31" i="2"/>
  <c r="S31" i="2" s="1"/>
  <c r="BL31" i="2"/>
  <c r="T31" i="2" s="1"/>
  <c r="BM31" i="2"/>
  <c r="U31" i="2" s="1"/>
  <c r="BN31" i="2"/>
  <c r="V31" i="2" s="1"/>
  <c r="BO31" i="2"/>
  <c r="W31" i="2" s="1"/>
  <c r="BP31" i="2"/>
  <c r="X31" i="2" s="1"/>
  <c r="BQ31" i="2"/>
  <c r="Y31" i="2" s="1"/>
  <c r="BR31" i="2"/>
  <c r="Z31" i="2" s="1"/>
  <c r="BS31" i="2"/>
  <c r="AA31" i="2" s="1"/>
  <c r="BU31" i="2"/>
  <c r="AC31" i="2" s="1"/>
  <c r="BV31" i="2"/>
  <c r="AD31" i="2" s="1"/>
  <c r="BW31" i="2"/>
  <c r="AE31" i="2" s="1"/>
  <c r="BX31" i="2"/>
  <c r="AF31" i="2" s="1"/>
  <c r="B32" i="2"/>
  <c r="C32" i="2"/>
  <c r="D32" i="2"/>
  <c r="E32" i="2"/>
  <c r="F32" i="2"/>
  <c r="G32" i="2"/>
  <c r="H32" i="2"/>
  <c r="K32" i="2"/>
  <c r="AH32" i="2"/>
  <c r="AI32" i="2"/>
  <c r="BB32" i="2"/>
  <c r="I32" i="2" s="1"/>
  <c r="BC32" i="2"/>
  <c r="J32" i="2" s="1"/>
  <c r="BD32" i="2"/>
  <c r="L32" i="2" s="1"/>
  <c r="BE32" i="2"/>
  <c r="M32" i="2" s="1"/>
  <c r="BF32" i="2"/>
  <c r="N32" i="2" s="1"/>
  <c r="BG32" i="2"/>
  <c r="O32" i="2" s="1"/>
  <c r="BH32" i="2"/>
  <c r="P32" i="2" s="1"/>
  <c r="BI32" i="2"/>
  <c r="Q32" i="2" s="1"/>
  <c r="BJ32" i="2"/>
  <c r="R32" i="2" s="1"/>
  <c r="BK32" i="2"/>
  <c r="S32" i="2" s="1"/>
  <c r="BL32" i="2"/>
  <c r="T32" i="2" s="1"/>
  <c r="BM32" i="2"/>
  <c r="U32" i="2" s="1"/>
  <c r="BN32" i="2"/>
  <c r="V32" i="2" s="1"/>
  <c r="BO32" i="2"/>
  <c r="W32" i="2" s="1"/>
  <c r="BP32" i="2"/>
  <c r="X32" i="2" s="1"/>
  <c r="BQ32" i="2"/>
  <c r="Y32" i="2" s="1"/>
  <c r="BR32" i="2"/>
  <c r="Z32" i="2" s="1"/>
  <c r="BS32" i="2"/>
  <c r="AA32" i="2" s="1"/>
  <c r="BU32" i="2"/>
  <c r="AC32" i="2" s="1"/>
  <c r="BV32" i="2"/>
  <c r="AD32" i="2" s="1"/>
  <c r="BW32" i="2"/>
  <c r="AE32" i="2" s="1"/>
  <c r="BX32" i="2"/>
  <c r="AF32" i="2" s="1"/>
  <c r="B33" i="2"/>
  <c r="C33" i="2"/>
  <c r="D33" i="2"/>
  <c r="E33" i="2"/>
  <c r="F33" i="2"/>
  <c r="G33" i="2"/>
  <c r="H33" i="2"/>
  <c r="K33" i="2"/>
  <c r="AH33" i="2"/>
  <c r="AI33" i="2"/>
  <c r="BB33" i="2"/>
  <c r="I33" i="2" s="1"/>
  <c r="BC33" i="2"/>
  <c r="J33" i="2" s="1"/>
  <c r="BD33" i="2"/>
  <c r="L33" i="2" s="1"/>
  <c r="BE33" i="2"/>
  <c r="M33" i="2" s="1"/>
  <c r="BF33" i="2"/>
  <c r="N33" i="2" s="1"/>
  <c r="BG33" i="2"/>
  <c r="O33" i="2" s="1"/>
  <c r="BH33" i="2"/>
  <c r="P33" i="2" s="1"/>
  <c r="BI33" i="2"/>
  <c r="Q33" i="2" s="1"/>
  <c r="BJ33" i="2"/>
  <c r="R33" i="2" s="1"/>
  <c r="BK33" i="2"/>
  <c r="S33" i="2" s="1"/>
  <c r="BL33" i="2"/>
  <c r="T33" i="2" s="1"/>
  <c r="BM33" i="2"/>
  <c r="U33" i="2" s="1"/>
  <c r="BN33" i="2"/>
  <c r="V33" i="2" s="1"/>
  <c r="BO33" i="2"/>
  <c r="W33" i="2" s="1"/>
  <c r="BP33" i="2"/>
  <c r="X33" i="2" s="1"/>
  <c r="BQ33" i="2"/>
  <c r="Y33" i="2" s="1"/>
  <c r="BR33" i="2"/>
  <c r="Z33" i="2" s="1"/>
  <c r="BS33" i="2"/>
  <c r="AA33" i="2" s="1"/>
  <c r="BU33" i="2"/>
  <c r="AC33" i="2" s="1"/>
  <c r="BV33" i="2"/>
  <c r="AD33" i="2" s="1"/>
  <c r="BW33" i="2"/>
  <c r="AE33" i="2" s="1"/>
  <c r="BX33" i="2"/>
  <c r="AF33" i="2" s="1"/>
  <c r="B34" i="2"/>
  <c r="C34" i="2"/>
  <c r="D34" i="2"/>
  <c r="E34" i="2"/>
  <c r="F34" i="2"/>
  <c r="G34" i="2"/>
  <c r="H34" i="2"/>
  <c r="K34" i="2"/>
  <c r="AH34" i="2"/>
  <c r="AI34" i="2"/>
  <c r="BB34" i="2"/>
  <c r="I34" i="2" s="1"/>
  <c r="BC34" i="2"/>
  <c r="J34" i="2" s="1"/>
  <c r="BD34" i="2"/>
  <c r="L34" i="2" s="1"/>
  <c r="BE34" i="2"/>
  <c r="M34" i="2" s="1"/>
  <c r="BF34" i="2"/>
  <c r="N34" i="2" s="1"/>
  <c r="BG34" i="2"/>
  <c r="O34" i="2" s="1"/>
  <c r="BH34" i="2"/>
  <c r="P34" i="2" s="1"/>
  <c r="BI34" i="2"/>
  <c r="Q34" i="2" s="1"/>
  <c r="BJ34" i="2"/>
  <c r="R34" i="2" s="1"/>
  <c r="BK34" i="2"/>
  <c r="S34" i="2" s="1"/>
  <c r="BL34" i="2"/>
  <c r="T34" i="2" s="1"/>
  <c r="BM34" i="2"/>
  <c r="U34" i="2" s="1"/>
  <c r="BN34" i="2"/>
  <c r="V34" i="2" s="1"/>
  <c r="BO34" i="2"/>
  <c r="W34" i="2" s="1"/>
  <c r="BP34" i="2"/>
  <c r="X34" i="2" s="1"/>
  <c r="BQ34" i="2"/>
  <c r="Y34" i="2" s="1"/>
  <c r="BR34" i="2"/>
  <c r="Z34" i="2" s="1"/>
  <c r="BS34" i="2"/>
  <c r="AA34" i="2" s="1"/>
  <c r="BU34" i="2"/>
  <c r="AC34" i="2" s="1"/>
  <c r="BV34" i="2"/>
  <c r="AD34" i="2" s="1"/>
  <c r="BW34" i="2"/>
  <c r="AE34" i="2" s="1"/>
  <c r="BX34" i="2"/>
  <c r="AF34" i="2" s="1"/>
  <c r="B35" i="2"/>
  <c r="C35" i="2"/>
  <c r="D35" i="2"/>
  <c r="E35" i="2"/>
  <c r="F35" i="2"/>
  <c r="G35" i="2"/>
  <c r="H35" i="2"/>
  <c r="K35" i="2"/>
  <c r="AH35" i="2"/>
  <c r="AI35" i="2"/>
  <c r="BB35" i="2"/>
  <c r="I35" i="2" s="1"/>
  <c r="BC35" i="2"/>
  <c r="J35" i="2" s="1"/>
  <c r="BD35" i="2"/>
  <c r="L35" i="2" s="1"/>
  <c r="BE35" i="2"/>
  <c r="M35" i="2" s="1"/>
  <c r="BF35" i="2"/>
  <c r="N35" i="2" s="1"/>
  <c r="BG35" i="2"/>
  <c r="O35" i="2" s="1"/>
  <c r="BH35" i="2"/>
  <c r="P35" i="2" s="1"/>
  <c r="BI35" i="2"/>
  <c r="Q35" i="2" s="1"/>
  <c r="BJ35" i="2"/>
  <c r="R35" i="2" s="1"/>
  <c r="BK35" i="2"/>
  <c r="S35" i="2" s="1"/>
  <c r="BL35" i="2"/>
  <c r="T35" i="2" s="1"/>
  <c r="BM35" i="2"/>
  <c r="U35" i="2" s="1"/>
  <c r="BN35" i="2"/>
  <c r="V35" i="2" s="1"/>
  <c r="BO35" i="2"/>
  <c r="W35" i="2" s="1"/>
  <c r="BP35" i="2"/>
  <c r="X35" i="2" s="1"/>
  <c r="BQ35" i="2"/>
  <c r="Y35" i="2" s="1"/>
  <c r="BR35" i="2"/>
  <c r="Z35" i="2" s="1"/>
  <c r="BS35" i="2"/>
  <c r="AA35" i="2" s="1"/>
  <c r="BU35" i="2"/>
  <c r="AC35" i="2" s="1"/>
  <c r="BV35" i="2"/>
  <c r="AD35" i="2" s="1"/>
  <c r="BW35" i="2"/>
  <c r="AE35" i="2" s="1"/>
  <c r="BX35" i="2"/>
  <c r="AF35" i="2" s="1"/>
  <c r="B36" i="2"/>
  <c r="C36" i="2"/>
  <c r="D36" i="2"/>
  <c r="E36" i="2"/>
  <c r="F36" i="2"/>
  <c r="G36" i="2"/>
  <c r="H36" i="2"/>
  <c r="K36" i="2"/>
  <c r="AH36" i="2"/>
  <c r="AI36" i="2"/>
  <c r="BB36" i="2"/>
  <c r="I36" i="2" s="1"/>
  <c r="BC36" i="2"/>
  <c r="J36" i="2" s="1"/>
  <c r="BD36" i="2"/>
  <c r="L36" i="2" s="1"/>
  <c r="BE36" i="2"/>
  <c r="M36" i="2" s="1"/>
  <c r="BF36" i="2"/>
  <c r="N36" i="2" s="1"/>
  <c r="BG36" i="2"/>
  <c r="O36" i="2" s="1"/>
  <c r="BH36" i="2"/>
  <c r="P36" i="2" s="1"/>
  <c r="BI36" i="2"/>
  <c r="Q36" i="2" s="1"/>
  <c r="BJ36" i="2"/>
  <c r="R36" i="2" s="1"/>
  <c r="BK36" i="2"/>
  <c r="S36" i="2" s="1"/>
  <c r="BL36" i="2"/>
  <c r="T36" i="2" s="1"/>
  <c r="BM36" i="2"/>
  <c r="U36" i="2" s="1"/>
  <c r="BN36" i="2"/>
  <c r="V36" i="2" s="1"/>
  <c r="BO36" i="2"/>
  <c r="W36" i="2" s="1"/>
  <c r="BP36" i="2"/>
  <c r="X36" i="2" s="1"/>
  <c r="BQ36" i="2"/>
  <c r="Y36" i="2" s="1"/>
  <c r="BR36" i="2"/>
  <c r="Z36" i="2" s="1"/>
  <c r="BS36" i="2"/>
  <c r="AA36" i="2" s="1"/>
  <c r="BU36" i="2"/>
  <c r="AC36" i="2" s="1"/>
  <c r="BV36" i="2"/>
  <c r="AD36" i="2" s="1"/>
  <c r="BW36" i="2"/>
  <c r="AE36" i="2" s="1"/>
  <c r="BX36" i="2"/>
  <c r="AF36" i="2" s="1"/>
  <c r="B37" i="2"/>
  <c r="C37" i="2"/>
  <c r="D37" i="2"/>
  <c r="E37" i="2"/>
  <c r="F37" i="2"/>
  <c r="G37" i="2"/>
  <c r="H37" i="2"/>
  <c r="K37" i="2"/>
  <c r="AH37" i="2"/>
  <c r="AI37" i="2"/>
  <c r="BB37" i="2"/>
  <c r="I37" i="2" s="1"/>
  <c r="BC37" i="2"/>
  <c r="J37" i="2" s="1"/>
  <c r="BD37" i="2"/>
  <c r="L37" i="2" s="1"/>
  <c r="BE37" i="2"/>
  <c r="M37" i="2" s="1"/>
  <c r="BF37" i="2"/>
  <c r="N37" i="2" s="1"/>
  <c r="BG37" i="2"/>
  <c r="O37" i="2" s="1"/>
  <c r="BH37" i="2"/>
  <c r="P37" i="2" s="1"/>
  <c r="BI37" i="2"/>
  <c r="Q37" i="2" s="1"/>
  <c r="BJ37" i="2"/>
  <c r="R37" i="2" s="1"/>
  <c r="BK37" i="2"/>
  <c r="S37" i="2" s="1"/>
  <c r="BL37" i="2"/>
  <c r="T37" i="2" s="1"/>
  <c r="BM37" i="2"/>
  <c r="U37" i="2" s="1"/>
  <c r="BN37" i="2"/>
  <c r="V37" i="2" s="1"/>
  <c r="BO37" i="2"/>
  <c r="W37" i="2" s="1"/>
  <c r="BP37" i="2"/>
  <c r="X37" i="2" s="1"/>
  <c r="BQ37" i="2"/>
  <c r="Y37" i="2" s="1"/>
  <c r="BR37" i="2"/>
  <c r="Z37" i="2" s="1"/>
  <c r="BS37" i="2"/>
  <c r="AA37" i="2" s="1"/>
  <c r="BU37" i="2"/>
  <c r="AC37" i="2" s="1"/>
  <c r="BV37" i="2"/>
  <c r="AD37" i="2" s="1"/>
  <c r="BW37" i="2"/>
  <c r="AE37" i="2" s="1"/>
  <c r="BX37" i="2"/>
  <c r="AF37" i="2" s="1"/>
  <c r="B38" i="2"/>
  <c r="C38" i="2"/>
  <c r="D38" i="2"/>
  <c r="E38" i="2"/>
  <c r="F38" i="2"/>
  <c r="G38" i="2"/>
  <c r="H38" i="2"/>
  <c r="K38" i="2"/>
  <c r="AH38" i="2"/>
  <c r="AI38" i="2"/>
  <c r="BB38" i="2"/>
  <c r="I38" i="2" s="1"/>
  <c r="BC38" i="2"/>
  <c r="J38" i="2" s="1"/>
  <c r="BD38" i="2"/>
  <c r="L38" i="2" s="1"/>
  <c r="BE38" i="2"/>
  <c r="M38" i="2" s="1"/>
  <c r="BF38" i="2"/>
  <c r="N38" i="2" s="1"/>
  <c r="BG38" i="2"/>
  <c r="O38" i="2" s="1"/>
  <c r="BH38" i="2"/>
  <c r="P38" i="2" s="1"/>
  <c r="BI38" i="2"/>
  <c r="Q38" i="2" s="1"/>
  <c r="BJ38" i="2"/>
  <c r="R38" i="2" s="1"/>
  <c r="BK38" i="2"/>
  <c r="S38" i="2" s="1"/>
  <c r="BL38" i="2"/>
  <c r="T38" i="2" s="1"/>
  <c r="BM38" i="2"/>
  <c r="U38" i="2" s="1"/>
  <c r="BN38" i="2"/>
  <c r="V38" i="2" s="1"/>
  <c r="BO38" i="2"/>
  <c r="W38" i="2" s="1"/>
  <c r="BP38" i="2"/>
  <c r="X38" i="2" s="1"/>
  <c r="BQ38" i="2"/>
  <c r="Y38" i="2" s="1"/>
  <c r="BR38" i="2"/>
  <c r="Z38" i="2" s="1"/>
  <c r="BS38" i="2"/>
  <c r="AA38" i="2" s="1"/>
  <c r="BU38" i="2"/>
  <c r="AC38" i="2" s="1"/>
  <c r="BV38" i="2"/>
  <c r="AD38" i="2" s="1"/>
  <c r="BW38" i="2"/>
  <c r="AE38" i="2" s="1"/>
  <c r="BX38" i="2"/>
  <c r="AF38" i="2" s="1"/>
  <c r="B39" i="2"/>
  <c r="C39" i="2"/>
  <c r="D39" i="2"/>
  <c r="E39" i="2"/>
  <c r="F39" i="2"/>
  <c r="G39" i="2"/>
  <c r="H39" i="2"/>
  <c r="K39" i="2"/>
  <c r="AH39" i="2"/>
  <c r="AI39" i="2"/>
  <c r="BB39" i="2"/>
  <c r="I39" i="2" s="1"/>
  <c r="BC39" i="2"/>
  <c r="J39" i="2" s="1"/>
  <c r="BD39" i="2"/>
  <c r="L39" i="2" s="1"/>
  <c r="BE39" i="2"/>
  <c r="M39" i="2" s="1"/>
  <c r="BF39" i="2"/>
  <c r="N39" i="2" s="1"/>
  <c r="BG39" i="2"/>
  <c r="O39" i="2" s="1"/>
  <c r="BH39" i="2"/>
  <c r="P39" i="2" s="1"/>
  <c r="BI39" i="2"/>
  <c r="Q39" i="2" s="1"/>
  <c r="BJ39" i="2"/>
  <c r="R39" i="2" s="1"/>
  <c r="BK39" i="2"/>
  <c r="S39" i="2" s="1"/>
  <c r="BL39" i="2"/>
  <c r="T39" i="2" s="1"/>
  <c r="BM39" i="2"/>
  <c r="U39" i="2" s="1"/>
  <c r="BN39" i="2"/>
  <c r="V39" i="2" s="1"/>
  <c r="BO39" i="2"/>
  <c r="W39" i="2" s="1"/>
  <c r="BP39" i="2"/>
  <c r="X39" i="2" s="1"/>
  <c r="BQ39" i="2"/>
  <c r="Y39" i="2" s="1"/>
  <c r="BR39" i="2"/>
  <c r="Z39" i="2" s="1"/>
  <c r="BS39" i="2"/>
  <c r="AA39" i="2" s="1"/>
  <c r="BU39" i="2"/>
  <c r="AC39" i="2" s="1"/>
  <c r="BV39" i="2"/>
  <c r="AD39" i="2" s="1"/>
  <c r="BW39" i="2"/>
  <c r="AE39" i="2" s="1"/>
  <c r="BX39" i="2"/>
  <c r="AF39" i="2" s="1"/>
  <c r="B40" i="2"/>
  <c r="C40" i="2"/>
  <c r="D40" i="2"/>
  <c r="E40" i="2"/>
  <c r="F40" i="2"/>
  <c r="G40" i="2"/>
  <c r="H40" i="2"/>
  <c r="K40" i="2"/>
  <c r="AH40" i="2"/>
  <c r="AI40" i="2"/>
  <c r="BB40" i="2"/>
  <c r="I40" i="2" s="1"/>
  <c r="BC40" i="2"/>
  <c r="J40" i="2" s="1"/>
  <c r="BD40" i="2"/>
  <c r="L40" i="2" s="1"/>
  <c r="BE40" i="2"/>
  <c r="M40" i="2" s="1"/>
  <c r="BF40" i="2"/>
  <c r="N40" i="2" s="1"/>
  <c r="BG40" i="2"/>
  <c r="O40" i="2" s="1"/>
  <c r="BH40" i="2"/>
  <c r="P40" i="2" s="1"/>
  <c r="BI40" i="2"/>
  <c r="Q40" i="2" s="1"/>
  <c r="BJ40" i="2"/>
  <c r="R40" i="2" s="1"/>
  <c r="BK40" i="2"/>
  <c r="S40" i="2" s="1"/>
  <c r="BL40" i="2"/>
  <c r="T40" i="2" s="1"/>
  <c r="BM40" i="2"/>
  <c r="U40" i="2" s="1"/>
  <c r="BN40" i="2"/>
  <c r="V40" i="2" s="1"/>
  <c r="BO40" i="2"/>
  <c r="W40" i="2" s="1"/>
  <c r="BP40" i="2"/>
  <c r="X40" i="2" s="1"/>
  <c r="BQ40" i="2"/>
  <c r="Y40" i="2" s="1"/>
  <c r="BR40" i="2"/>
  <c r="Z40" i="2" s="1"/>
  <c r="BS40" i="2"/>
  <c r="AA40" i="2" s="1"/>
  <c r="BU40" i="2"/>
  <c r="AC40" i="2" s="1"/>
  <c r="BV40" i="2"/>
  <c r="AD40" i="2" s="1"/>
  <c r="BW40" i="2"/>
  <c r="AE40" i="2" s="1"/>
  <c r="BX40" i="2"/>
  <c r="AF40" i="2" s="1"/>
  <c r="B41" i="2"/>
  <c r="C41" i="2"/>
  <c r="D41" i="2"/>
  <c r="E41" i="2"/>
  <c r="F41" i="2"/>
  <c r="G41" i="2"/>
  <c r="H41" i="2"/>
  <c r="K41" i="2"/>
  <c r="AH41" i="2"/>
  <c r="AI41" i="2"/>
  <c r="BB41" i="2"/>
  <c r="I41" i="2" s="1"/>
  <c r="BC41" i="2"/>
  <c r="J41" i="2" s="1"/>
  <c r="BD41" i="2"/>
  <c r="L41" i="2" s="1"/>
  <c r="BE41" i="2"/>
  <c r="M41" i="2" s="1"/>
  <c r="BF41" i="2"/>
  <c r="N41" i="2" s="1"/>
  <c r="BG41" i="2"/>
  <c r="O41" i="2" s="1"/>
  <c r="BH41" i="2"/>
  <c r="P41" i="2" s="1"/>
  <c r="BI41" i="2"/>
  <c r="Q41" i="2" s="1"/>
  <c r="BJ41" i="2"/>
  <c r="R41" i="2" s="1"/>
  <c r="BK41" i="2"/>
  <c r="S41" i="2" s="1"/>
  <c r="BL41" i="2"/>
  <c r="T41" i="2" s="1"/>
  <c r="BM41" i="2"/>
  <c r="U41" i="2" s="1"/>
  <c r="BN41" i="2"/>
  <c r="V41" i="2" s="1"/>
  <c r="BO41" i="2"/>
  <c r="W41" i="2" s="1"/>
  <c r="BP41" i="2"/>
  <c r="X41" i="2" s="1"/>
  <c r="BQ41" i="2"/>
  <c r="Y41" i="2" s="1"/>
  <c r="BR41" i="2"/>
  <c r="Z41" i="2" s="1"/>
  <c r="BS41" i="2"/>
  <c r="AA41" i="2" s="1"/>
  <c r="BU41" i="2"/>
  <c r="AC41" i="2" s="1"/>
  <c r="BV41" i="2"/>
  <c r="AD41" i="2" s="1"/>
  <c r="BW41" i="2"/>
  <c r="AE41" i="2" s="1"/>
  <c r="BX41" i="2"/>
  <c r="AF41" i="2" s="1"/>
  <c r="B42" i="2"/>
  <c r="C42" i="2"/>
  <c r="D42" i="2"/>
  <c r="E42" i="2"/>
  <c r="F42" i="2"/>
  <c r="G42" i="2"/>
  <c r="H42" i="2"/>
  <c r="K42" i="2"/>
  <c r="AH42" i="2"/>
  <c r="AI42" i="2"/>
  <c r="BB42" i="2"/>
  <c r="I42" i="2" s="1"/>
  <c r="BC42" i="2"/>
  <c r="J42" i="2" s="1"/>
  <c r="BD42" i="2"/>
  <c r="L42" i="2" s="1"/>
  <c r="BE42" i="2"/>
  <c r="M42" i="2" s="1"/>
  <c r="BF42" i="2"/>
  <c r="N42" i="2" s="1"/>
  <c r="BG42" i="2"/>
  <c r="O42" i="2" s="1"/>
  <c r="BH42" i="2"/>
  <c r="P42" i="2" s="1"/>
  <c r="BI42" i="2"/>
  <c r="Q42" i="2" s="1"/>
  <c r="BJ42" i="2"/>
  <c r="R42" i="2" s="1"/>
  <c r="BK42" i="2"/>
  <c r="S42" i="2" s="1"/>
  <c r="BL42" i="2"/>
  <c r="T42" i="2" s="1"/>
  <c r="BM42" i="2"/>
  <c r="U42" i="2" s="1"/>
  <c r="BN42" i="2"/>
  <c r="V42" i="2" s="1"/>
  <c r="BO42" i="2"/>
  <c r="W42" i="2" s="1"/>
  <c r="BP42" i="2"/>
  <c r="X42" i="2" s="1"/>
  <c r="BQ42" i="2"/>
  <c r="Y42" i="2" s="1"/>
  <c r="BR42" i="2"/>
  <c r="Z42" i="2" s="1"/>
  <c r="BS42" i="2"/>
  <c r="AA42" i="2" s="1"/>
  <c r="BU42" i="2"/>
  <c r="AC42" i="2" s="1"/>
  <c r="BV42" i="2"/>
  <c r="AD42" i="2" s="1"/>
  <c r="BW42" i="2"/>
  <c r="AE42" i="2" s="1"/>
  <c r="BX42" i="2"/>
  <c r="AF42" i="2" s="1"/>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I42" i="16" l="1"/>
  <c r="H42" i="16"/>
  <c r="G42" i="16"/>
  <c r="F42" i="16"/>
  <c r="E42" i="16"/>
  <c r="D42" i="16"/>
  <c r="C42" i="16"/>
  <c r="I41" i="16"/>
  <c r="H41" i="16"/>
  <c r="G41" i="16"/>
  <c r="F41" i="16"/>
  <c r="E41" i="16"/>
  <c r="D41" i="16"/>
  <c r="C41" i="16"/>
  <c r="I40" i="16"/>
  <c r="H40" i="16"/>
  <c r="G40" i="16"/>
  <c r="F40" i="16"/>
  <c r="E40" i="16"/>
  <c r="D40" i="16"/>
  <c r="C40" i="16"/>
  <c r="I39" i="16"/>
  <c r="H39" i="16"/>
  <c r="G39" i="16"/>
  <c r="F39" i="16"/>
  <c r="E39" i="16"/>
  <c r="D39" i="16"/>
  <c r="C39" i="16"/>
  <c r="I38" i="16"/>
  <c r="H38" i="16"/>
  <c r="G38" i="16"/>
  <c r="F38" i="16"/>
  <c r="E38" i="16"/>
  <c r="D38" i="16"/>
  <c r="C38" i="16"/>
  <c r="I37" i="16"/>
  <c r="H37" i="16"/>
  <c r="G37" i="16"/>
  <c r="F37" i="16"/>
  <c r="E37" i="16"/>
  <c r="D37" i="16"/>
  <c r="C37" i="16"/>
  <c r="I36" i="16"/>
  <c r="H36" i="16"/>
  <c r="G36" i="16"/>
  <c r="F36" i="16"/>
  <c r="E36" i="16"/>
  <c r="D36" i="16"/>
  <c r="C36" i="16"/>
  <c r="I35" i="16"/>
  <c r="H35" i="16"/>
  <c r="G35" i="16"/>
  <c r="F35" i="16"/>
  <c r="E35" i="16"/>
  <c r="D35" i="16"/>
  <c r="C35" i="16"/>
  <c r="I34" i="16"/>
  <c r="H34" i="16"/>
  <c r="G34" i="16"/>
  <c r="F34" i="16"/>
  <c r="E34" i="16"/>
  <c r="D34" i="16"/>
  <c r="C34" i="16"/>
  <c r="I33" i="16"/>
  <c r="H33" i="16"/>
  <c r="G33" i="16"/>
  <c r="F33" i="16"/>
  <c r="E33" i="16"/>
  <c r="D33" i="16"/>
  <c r="C33" i="16"/>
  <c r="I32" i="16"/>
  <c r="H32" i="16"/>
  <c r="G32" i="16"/>
  <c r="F32" i="16"/>
  <c r="E32" i="16"/>
  <c r="D32" i="16"/>
  <c r="C32" i="16"/>
  <c r="I31" i="16"/>
  <c r="H31" i="16"/>
  <c r="G31" i="16"/>
  <c r="F31" i="16"/>
  <c r="E31" i="16"/>
  <c r="D31" i="16"/>
  <c r="C31" i="16"/>
  <c r="I30" i="16"/>
  <c r="H30" i="16"/>
  <c r="G30" i="16"/>
  <c r="F30" i="16"/>
  <c r="E30" i="16"/>
  <c r="D30" i="16"/>
  <c r="C30" i="16"/>
  <c r="I29" i="16"/>
  <c r="H29" i="16"/>
  <c r="G29" i="16"/>
  <c r="F29" i="16"/>
  <c r="E29" i="16"/>
  <c r="D29" i="16"/>
  <c r="C29" i="16"/>
  <c r="I28" i="16"/>
  <c r="H28" i="16"/>
  <c r="G28" i="16"/>
  <c r="F28" i="16"/>
  <c r="E28" i="16"/>
  <c r="D28" i="16"/>
  <c r="C28" i="16"/>
  <c r="I27" i="16"/>
  <c r="H27" i="16"/>
  <c r="G27" i="16"/>
  <c r="F27" i="16"/>
  <c r="E27" i="16"/>
  <c r="D27" i="16"/>
  <c r="C27" i="16"/>
  <c r="I26" i="16"/>
  <c r="H26" i="16"/>
  <c r="G26" i="16"/>
  <c r="F26" i="16"/>
  <c r="E26" i="16"/>
  <c r="D26" i="16"/>
  <c r="C26" i="16"/>
  <c r="I25" i="16"/>
  <c r="H25" i="16"/>
  <c r="G25" i="16"/>
  <c r="F25" i="16"/>
  <c r="E25" i="16"/>
  <c r="D25" i="16"/>
  <c r="C25" i="16"/>
  <c r="I24" i="16"/>
  <c r="H24" i="16"/>
  <c r="G24" i="16"/>
  <c r="F24" i="16"/>
  <c r="E24" i="16"/>
  <c r="D24" i="16"/>
  <c r="C24" i="16"/>
  <c r="I23" i="16"/>
  <c r="H23" i="16"/>
  <c r="G23" i="16"/>
  <c r="F23" i="16"/>
  <c r="E23" i="16"/>
  <c r="D23" i="16"/>
  <c r="C23" i="16"/>
  <c r="I22" i="16"/>
  <c r="H22" i="16"/>
  <c r="G22" i="16"/>
  <c r="F22" i="16"/>
  <c r="E22" i="16"/>
  <c r="D22" i="16"/>
  <c r="C22" i="16"/>
  <c r="I21" i="16"/>
  <c r="H21" i="16"/>
  <c r="G21" i="16"/>
  <c r="F21" i="16"/>
  <c r="E21" i="16"/>
  <c r="D21" i="16"/>
  <c r="C21" i="16"/>
  <c r="I20" i="16"/>
  <c r="H20" i="16"/>
  <c r="G20" i="16"/>
  <c r="F20" i="16"/>
  <c r="E20" i="16"/>
  <c r="D20" i="16"/>
  <c r="C20" i="16"/>
  <c r="I19" i="16"/>
  <c r="H19" i="16"/>
  <c r="G19" i="16"/>
  <c r="F19" i="16"/>
  <c r="E19" i="16"/>
  <c r="D19" i="16"/>
  <c r="C19" i="16"/>
  <c r="I18" i="16"/>
  <c r="H18" i="16"/>
  <c r="G18" i="16"/>
  <c r="F18" i="16"/>
  <c r="E18" i="16"/>
  <c r="D18" i="16"/>
  <c r="C18" i="16"/>
  <c r="I17" i="16"/>
  <c r="H17" i="16"/>
  <c r="G17" i="16"/>
  <c r="F17" i="16"/>
  <c r="E17" i="16"/>
  <c r="D17" i="16"/>
  <c r="C17" i="16"/>
  <c r="I16" i="16"/>
  <c r="H16" i="16"/>
  <c r="G16" i="16"/>
  <c r="F16" i="16"/>
  <c r="E16" i="16"/>
  <c r="D16" i="16"/>
  <c r="C16" i="16"/>
  <c r="I15" i="16"/>
  <c r="H15" i="16"/>
  <c r="G15" i="16"/>
  <c r="F15" i="16"/>
  <c r="E15" i="16"/>
  <c r="D15" i="16"/>
  <c r="C15" i="16"/>
  <c r="I14" i="16"/>
  <c r="H14" i="16"/>
  <c r="G14" i="16"/>
  <c r="F14" i="16"/>
  <c r="E14" i="16"/>
  <c r="D14" i="16"/>
  <c r="C14" i="16"/>
  <c r="I13" i="16"/>
  <c r="H13" i="16"/>
  <c r="G13" i="16"/>
  <c r="F13" i="16"/>
  <c r="E13" i="16"/>
  <c r="D13" i="16"/>
  <c r="C13" i="16"/>
  <c r="I12" i="16"/>
  <c r="H12" i="16"/>
  <c r="G12" i="16"/>
  <c r="F12" i="16"/>
  <c r="E12" i="16"/>
  <c r="D12" i="16"/>
  <c r="C12" i="16"/>
  <c r="I11" i="16"/>
  <c r="H11" i="16"/>
  <c r="G11" i="16"/>
  <c r="F11" i="16"/>
  <c r="E11" i="16"/>
  <c r="D11" i="16"/>
  <c r="C11" i="16"/>
  <c r="I10" i="16"/>
  <c r="H10" i="16"/>
  <c r="G10" i="16"/>
  <c r="F10" i="16"/>
  <c r="E10" i="16"/>
  <c r="D10" i="16"/>
  <c r="C10" i="16"/>
  <c r="I9" i="16"/>
  <c r="H9" i="16"/>
  <c r="G9" i="16"/>
  <c r="F9" i="16"/>
  <c r="E9" i="16"/>
  <c r="D9" i="16"/>
  <c r="C9" i="16"/>
  <c r="I8" i="16"/>
  <c r="H8" i="16"/>
  <c r="G8" i="16"/>
  <c r="F8" i="16"/>
  <c r="E8" i="16"/>
  <c r="D8" i="16"/>
  <c r="C8" i="16"/>
  <c r="I7" i="16"/>
  <c r="H7" i="16"/>
  <c r="G7" i="16"/>
  <c r="F7" i="16"/>
  <c r="E7" i="16"/>
  <c r="D7" i="16"/>
  <c r="C7" i="16"/>
  <c r="I6" i="16"/>
  <c r="H6" i="16"/>
  <c r="G6" i="16"/>
  <c r="F6" i="16"/>
  <c r="E6" i="16"/>
  <c r="D6" i="16"/>
  <c r="C6" i="16"/>
  <c r="I5" i="16"/>
  <c r="H5" i="16"/>
  <c r="G5" i="16"/>
  <c r="F5" i="16"/>
  <c r="E5" i="16"/>
  <c r="D5" i="16"/>
  <c r="C5" i="16"/>
  <c r="I4" i="16"/>
  <c r="H4" i="16"/>
  <c r="G4" i="16"/>
  <c r="F4" i="16"/>
  <c r="E4" i="16"/>
  <c r="D4" i="16"/>
  <c r="C4" i="16"/>
  <c r="I3" i="16"/>
  <c r="H3" i="16"/>
  <c r="G3" i="16"/>
  <c r="F3" i="16"/>
  <c r="E3" i="16"/>
  <c r="D3" i="16"/>
  <c r="C3" i="16"/>
  <c r="I2" i="16"/>
  <c r="H2" i="16"/>
  <c r="G2" i="16"/>
  <c r="F2" i="16"/>
  <c r="E2" i="16"/>
  <c r="D2" i="16"/>
  <c r="C2" i="16"/>
  <c r="P1" i="16"/>
  <c r="O1" i="16"/>
  <c r="N1" i="16"/>
  <c r="J1" i="16"/>
  <c r="AC42" i="9"/>
  <c r="AB42" i="9"/>
  <c r="AC41" i="9"/>
  <c r="AB41" i="9"/>
  <c r="AC40" i="9"/>
  <c r="AB40" i="9"/>
  <c r="AC39" i="9"/>
  <c r="AB39" i="9"/>
  <c r="AC38" i="9"/>
  <c r="AB38" i="9"/>
  <c r="AC37" i="9"/>
  <c r="AB37" i="9"/>
  <c r="AC36" i="9"/>
  <c r="AB36" i="9"/>
  <c r="AC35" i="9"/>
  <c r="AB35" i="9"/>
  <c r="AC34" i="9"/>
  <c r="AB34" i="9"/>
  <c r="AC33" i="9"/>
  <c r="AB33" i="9"/>
  <c r="AC32" i="9"/>
  <c r="AB32" i="9"/>
  <c r="AC31" i="9"/>
  <c r="AB31" i="9"/>
  <c r="AC30" i="9"/>
  <c r="AB30" i="9"/>
  <c r="AC29" i="9"/>
  <c r="AB29" i="9"/>
  <c r="AC28" i="9"/>
  <c r="AB28" i="9"/>
  <c r="AC27" i="9"/>
  <c r="AB27" i="9"/>
  <c r="AC26" i="9"/>
  <c r="AB26" i="9"/>
  <c r="AC25" i="9"/>
  <c r="AB25" i="9"/>
  <c r="AC24" i="9"/>
  <c r="AB24" i="9"/>
  <c r="AC23" i="9"/>
  <c r="AB23" i="9"/>
  <c r="AC22" i="9"/>
  <c r="AB22" i="9"/>
  <c r="AC21" i="9"/>
  <c r="AB21" i="9"/>
  <c r="AC20" i="9"/>
  <c r="AB20" i="9"/>
  <c r="AC19" i="9"/>
  <c r="AB19" i="9"/>
  <c r="AC18" i="9"/>
  <c r="AB18" i="9"/>
  <c r="AC17" i="9"/>
  <c r="AB17" i="9"/>
  <c r="AC16" i="9"/>
  <c r="AB16" i="9"/>
  <c r="AC15" i="9"/>
  <c r="AB15" i="9"/>
  <c r="AC14" i="9"/>
  <c r="AB14" i="9"/>
  <c r="AC13" i="9"/>
  <c r="AB13" i="9"/>
  <c r="AC12" i="9"/>
  <c r="AB12" i="9"/>
  <c r="AC11" i="9"/>
  <c r="AB11" i="9"/>
  <c r="AC10" i="9"/>
  <c r="AB10" i="9"/>
  <c r="AC9" i="9"/>
  <c r="AB9" i="9"/>
  <c r="AC8" i="9"/>
  <c r="AB8" i="9"/>
  <c r="AC7" i="9"/>
  <c r="AB7" i="9"/>
  <c r="AC6" i="9"/>
  <c r="AB6" i="9"/>
  <c r="AC5" i="9"/>
  <c r="AB5" i="9"/>
  <c r="AC4" i="9"/>
  <c r="AB4" i="9"/>
  <c r="AC3" i="9"/>
  <c r="AB3" i="9"/>
  <c r="AC2" i="9"/>
  <c r="Q2" i="16" s="1"/>
  <c r="AB2" i="9"/>
  <c r="P2" i="16" s="1"/>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O2" i="16" s="1"/>
  <c r="AS42" i="5"/>
  <c r="AS41" i="5"/>
  <c r="AS40" i="5"/>
  <c r="AS39" i="5"/>
  <c r="AS38" i="5"/>
  <c r="AS37" i="5"/>
  <c r="AS36" i="5"/>
  <c r="AS35" i="5"/>
  <c r="AS34" i="5"/>
  <c r="AS33" i="5"/>
  <c r="AS32" i="5"/>
  <c r="AS31" i="5"/>
  <c r="AS30" i="5"/>
  <c r="AS29" i="5"/>
  <c r="AS28" i="5"/>
  <c r="AS27" i="5"/>
  <c r="AS26" i="5"/>
  <c r="AS25" i="5"/>
  <c r="AS24" i="5"/>
  <c r="AS23" i="5"/>
  <c r="AS22" i="5"/>
  <c r="AS21" i="5"/>
  <c r="AS20" i="5"/>
  <c r="AS19" i="5"/>
  <c r="AS18" i="5"/>
  <c r="AS17" i="5"/>
  <c r="AS16" i="5"/>
  <c r="AS15" i="5"/>
  <c r="AS14" i="5"/>
  <c r="AS13" i="5"/>
  <c r="AS12" i="5"/>
  <c r="AS11" i="5"/>
  <c r="AS10" i="5"/>
  <c r="AS9" i="5"/>
  <c r="AS8" i="5"/>
  <c r="AS7" i="5"/>
  <c r="AS6" i="5"/>
  <c r="AS5" i="5"/>
  <c r="AS4" i="5"/>
  <c r="AS3" i="5"/>
  <c r="AS2" i="5"/>
  <c r="N2" i="16" s="1"/>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T6" i="4"/>
  <c r="AT5" i="4"/>
  <c r="AT4" i="4"/>
  <c r="AT3" i="4"/>
  <c r="AS42" i="4"/>
  <c r="AS41" i="4"/>
  <c r="AS40" i="4"/>
  <c r="AS39" i="4"/>
  <c r="AS38" i="4"/>
  <c r="AS37" i="4"/>
  <c r="AS36" i="4"/>
  <c r="AS35" i="4"/>
  <c r="AS34" i="4"/>
  <c r="AS33" i="4"/>
  <c r="AS32" i="4"/>
  <c r="AS31" i="4"/>
  <c r="AS30" i="4"/>
  <c r="AS29" i="4"/>
  <c r="AS28" i="4"/>
  <c r="AS27" i="4"/>
  <c r="AS26" i="4"/>
  <c r="AS25" i="4"/>
  <c r="AS24" i="4"/>
  <c r="AS23" i="4"/>
  <c r="AS22" i="4"/>
  <c r="AS21" i="4"/>
  <c r="AS20" i="4"/>
  <c r="AS19" i="4"/>
  <c r="AS18" i="4"/>
  <c r="AS17" i="4"/>
  <c r="AS16" i="4"/>
  <c r="AS15" i="4"/>
  <c r="AS14" i="4"/>
  <c r="AS13" i="4"/>
  <c r="AS12" i="4"/>
  <c r="AS11" i="4"/>
  <c r="AS10" i="4"/>
  <c r="AS9" i="4"/>
  <c r="AS8" i="4"/>
  <c r="AS7" i="4"/>
  <c r="AS6" i="4"/>
  <c r="AS5" i="4"/>
  <c r="AS4" i="4"/>
  <c r="AS3" i="4"/>
  <c r="AR42" i="4"/>
  <c r="AR41" i="4"/>
  <c r="AR40" i="4"/>
  <c r="AR39" i="4"/>
  <c r="AR38" i="4"/>
  <c r="AR37" i="4"/>
  <c r="AR36" i="4"/>
  <c r="AR35" i="4"/>
  <c r="AR34" i="4"/>
  <c r="AR33" i="4"/>
  <c r="AR32" i="4"/>
  <c r="AR31" i="4"/>
  <c r="AR30" i="4"/>
  <c r="AR29" i="4"/>
  <c r="AR28" i="4"/>
  <c r="AR27" i="4"/>
  <c r="AR26" i="4"/>
  <c r="AR25" i="4"/>
  <c r="AR24" i="4"/>
  <c r="AR23" i="4"/>
  <c r="AR22" i="4"/>
  <c r="AR21" i="4"/>
  <c r="AR20" i="4"/>
  <c r="AR19" i="4"/>
  <c r="AR18" i="4"/>
  <c r="AR17" i="4"/>
  <c r="AR16" i="4"/>
  <c r="AR15" i="4"/>
  <c r="AR14" i="4"/>
  <c r="AR13" i="4"/>
  <c r="AR12" i="4"/>
  <c r="AR11" i="4"/>
  <c r="AR10" i="4"/>
  <c r="AR9" i="4"/>
  <c r="AR8" i="4"/>
  <c r="AR7" i="4"/>
  <c r="AR6" i="4"/>
  <c r="AR5" i="4"/>
  <c r="AR4" i="4"/>
  <c r="AR3" i="4"/>
  <c r="AQ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T2" i="4"/>
  <c r="M2" i="16" s="1"/>
  <c r="AS2" i="4"/>
  <c r="L2" i="16" s="1"/>
  <c r="AR2" i="4"/>
  <c r="K2" i="16" s="1"/>
  <c r="AQ2" i="4"/>
  <c r="J2" i="16" s="1"/>
  <c r="Q19" i="16" l="1"/>
  <c r="J22" i="16"/>
  <c r="J41" i="16"/>
  <c r="J25" i="16"/>
  <c r="K13" i="16"/>
  <c r="K37" i="16"/>
  <c r="J32" i="16"/>
  <c r="J16" i="16"/>
  <c r="K6" i="16"/>
  <c r="K22" i="16"/>
  <c r="K38" i="16"/>
  <c r="L15" i="16"/>
  <c r="L31" i="16"/>
  <c r="M8" i="16"/>
  <c r="M24" i="16"/>
  <c r="M40" i="16"/>
  <c r="N8" i="16"/>
  <c r="N24" i="16"/>
  <c r="N40" i="16"/>
  <c r="J39" i="16"/>
  <c r="J31" i="16"/>
  <c r="J23" i="16"/>
  <c r="J15" i="16"/>
  <c r="J7" i="16"/>
  <c r="K7" i="16"/>
  <c r="K15" i="16"/>
  <c r="K23" i="16"/>
  <c r="K31" i="16"/>
  <c r="K39" i="16"/>
  <c r="J30" i="16"/>
  <c r="K24" i="16"/>
  <c r="J37" i="16"/>
  <c r="J21" i="16"/>
  <c r="K17" i="16"/>
  <c r="K33" i="16"/>
  <c r="J36" i="16"/>
  <c r="J28" i="16"/>
  <c r="J20" i="16"/>
  <c r="J12" i="16"/>
  <c r="J4" i="16"/>
  <c r="K10" i="16"/>
  <c r="K18" i="16"/>
  <c r="K26" i="16"/>
  <c r="K34" i="16"/>
  <c r="K42" i="16"/>
  <c r="J14" i="16"/>
  <c r="K8" i="16"/>
  <c r="K40" i="16"/>
  <c r="J13" i="16"/>
  <c r="K9" i="16"/>
  <c r="K25" i="16"/>
  <c r="K41" i="16"/>
  <c r="J35" i="16"/>
  <c r="J27" i="16"/>
  <c r="J19" i="16"/>
  <c r="J11" i="16"/>
  <c r="J3" i="16"/>
  <c r="K3" i="16"/>
  <c r="K11" i="16"/>
  <c r="K19" i="16"/>
  <c r="K27" i="16"/>
  <c r="K35" i="16"/>
  <c r="K16" i="16"/>
  <c r="J29" i="16"/>
  <c r="J5" i="16"/>
  <c r="J42" i="16"/>
  <c r="J34" i="16"/>
  <c r="J26" i="16"/>
  <c r="J18" i="16"/>
  <c r="J10" i="16"/>
  <c r="K4" i="16"/>
  <c r="K12" i="16"/>
  <c r="K20" i="16"/>
  <c r="K28" i="16"/>
  <c r="K36" i="16"/>
  <c r="L5" i="16"/>
  <c r="L13" i="16"/>
  <c r="L21" i="16"/>
  <c r="L29" i="16"/>
  <c r="L37" i="16"/>
  <c r="J38" i="16"/>
  <c r="K32" i="16"/>
  <c r="J33" i="16"/>
  <c r="J9" i="16"/>
  <c r="K5" i="16"/>
  <c r="K29" i="16"/>
  <c r="L6" i="16"/>
  <c r="L14" i="16"/>
  <c r="L22" i="16"/>
  <c r="L30" i="16"/>
  <c r="L38" i="16"/>
  <c r="M7" i="16"/>
  <c r="M15" i="16"/>
  <c r="M23" i="16"/>
  <c r="M31" i="16"/>
  <c r="M39" i="16"/>
  <c r="N7" i="16"/>
  <c r="N15" i="16"/>
  <c r="N23" i="16"/>
  <c r="N31" i="16"/>
  <c r="N39" i="16"/>
  <c r="O7" i="16"/>
  <c r="O15" i="16"/>
  <c r="O23" i="16"/>
  <c r="O31" i="16"/>
  <c r="O39" i="16"/>
  <c r="P4" i="16"/>
  <c r="P8" i="16"/>
  <c r="P12" i="16"/>
  <c r="P16" i="16"/>
  <c r="P20" i="16"/>
  <c r="P24" i="16"/>
  <c r="P28" i="16"/>
  <c r="P32" i="16"/>
  <c r="P36" i="16"/>
  <c r="P40" i="16"/>
  <c r="J6" i="16"/>
  <c r="J17" i="16"/>
  <c r="K21" i="16"/>
  <c r="J40" i="16"/>
  <c r="J24" i="16"/>
  <c r="J8" i="16"/>
  <c r="K14" i="16"/>
  <c r="K30" i="16"/>
  <c r="L7" i="16"/>
  <c r="L23" i="16"/>
  <c r="L39" i="16"/>
  <c r="M16" i="16"/>
  <c r="M32" i="16"/>
  <c r="N16" i="16"/>
  <c r="N32" i="16"/>
  <c r="O8" i="16"/>
  <c r="O16" i="16"/>
  <c r="O24" i="16"/>
  <c r="O32" i="16"/>
  <c r="O40" i="16"/>
  <c r="Q4" i="16"/>
  <c r="Q8" i="16"/>
  <c r="Q12" i="16"/>
  <c r="Q16" i="16"/>
  <c r="Q20" i="16"/>
  <c r="Q24" i="16"/>
  <c r="Q28" i="16"/>
  <c r="Q32" i="16"/>
  <c r="Q36" i="16"/>
  <c r="Q40" i="16"/>
  <c r="L8" i="16"/>
  <c r="L16" i="16"/>
  <c r="L24" i="16"/>
  <c r="L32" i="16"/>
  <c r="L40" i="16"/>
  <c r="M9" i="16"/>
  <c r="M17" i="16"/>
  <c r="M25" i="16"/>
  <c r="M33" i="16"/>
  <c r="M41" i="16"/>
  <c r="N9" i="16"/>
  <c r="N17" i="16"/>
  <c r="N25" i="16"/>
  <c r="N33" i="16"/>
  <c r="N41" i="16"/>
  <c r="O9" i="16"/>
  <c r="O17" i="16"/>
  <c r="O25" i="16"/>
  <c r="O33" i="16"/>
  <c r="O41" i="16"/>
  <c r="P5" i="16"/>
  <c r="P9" i="16"/>
  <c r="P13" i="16"/>
  <c r="P17" i="16"/>
  <c r="P21" i="16"/>
  <c r="P25" i="16"/>
  <c r="P29" i="16"/>
  <c r="P33" i="16"/>
  <c r="P37" i="16"/>
  <c r="P41" i="16"/>
  <c r="L9" i="16"/>
  <c r="L17" i="16"/>
  <c r="L25" i="16"/>
  <c r="L33" i="16"/>
  <c r="L41" i="16"/>
  <c r="M10" i="16"/>
  <c r="M18" i="16"/>
  <c r="M26" i="16"/>
  <c r="M34" i="16"/>
  <c r="M42" i="16"/>
  <c r="N10" i="16"/>
  <c r="N18" i="16"/>
  <c r="N26" i="16"/>
  <c r="N34" i="16"/>
  <c r="N42" i="16"/>
  <c r="O10" i="16"/>
  <c r="O18" i="16"/>
  <c r="O26" i="16"/>
  <c r="O34" i="16"/>
  <c r="O42" i="16"/>
  <c r="Q5" i="16"/>
  <c r="Q9" i="16"/>
  <c r="Q13" i="16"/>
  <c r="Q17" i="16"/>
  <c r="Q21" i="16"/>
  <c r="Q25" i="16"/>
  <c r="Q29" i="16"/>
  <c r="Q33" i="16"/>
  <c r="Q37" i="16"/>
  <c r="Q41" i="16"/>
  <c r="L10" i="16"/>
  <c r="L18" i="16"/>
  <c r="L26" i="16"/>
  <c r="L34" i="16"/>
  <c r="L42" i="16"/>
  <c r="M3" i="16"/>
  <c r="M11" i="16"/>
  <c r="M19" i="16"/>
  <c r="M27" i="16"/>
  <c r="M35" i="16"/>
  <c r="N3" i="16"/>
  <c r="N11" i="16"/>
  <c r="N19" i="16"/>
  <c r="N27" i="16"/>
  <c r="N35" i="16"/>
  <c r="O3" i="16"/>
  <c r="O11" i="16"/>
  <c r="O19" i="16"/>
  <c r="O27" i="16"/>
  <c r="O35" i="16"/>
  <c r="P6" i="16"/>
  <c r="P10" i="16"/>
  <c r="P14" i="16"/>
  <c r="P18" i="16"/>
  <c r="P22" i="16"/>
  <c r="P26" i="16"/>
  <c r="P30" i="16"/>
  <c r="P34" i="16"/>
  <c r="P38" i="16"/>
  <c r="P42" i="16"/>
  <c r="L3" i="16"/>
  <c r="L11" i="16"/>
  <c r="L19" i="16"/>
  <c r="L27" i="16"/>
  <c r="L35" i="16"/>
  <c r="M4" i="16"/>
  <c r="M12" i="16"/>
  <c r="M20" i="16"/>
  <c r="M28" i="16"/>
  <c r="M36" i="16"/>
  <c r="N4" i="16"/>
  <c r="N12" i="16"/>
  <c r="N20" i="16"/>
  <c r="N28" i="16"/>
  <c r="N36" i="16"/>
  <c r="O4" i="16"/>
  <c r="O12" i="16"/>
  <c r="O20" i="16"/>
  <c r="O28" i="16"/>
  <c r="O36" i="16"/>
  <c r="Q6" i="16"/>
  <c r="Q10" i="16"/>
  <c r="Q14" i="16"/>
  <c r="Q18" i="16"/>
  <c r="Q22" i="16"/>
  <c r="Q26" i="16"/>
  <c r="Q30" i="16"/>
  <c r="Q34" i="16"/>
  <c r="Q38" i="16"/>
  <c r="Q42" i="16"/>
  <c r="L4" i="16"/>
  <c r="L12" i="16"/>
  <c r="L20" i="16"/>
  <c r="L28" i="16"/>
  <c r="L36" i="16"/>
  <c r="M5" i="16"/>
  <c r="M13" i="16"/>
  <c r="M21" i="16"/>
  <c r="M29" i="16"/>
  <c r="M37" i="16"/>
  <c r="N5" i="16"/>
  <c r="N13" i="16"/>
  <c r="N21" i="16"/>
  <c r="N29" i="16"/>
  <c r="N37" i="16"/>
  <c r="O5" i="16"/>
  <c r="O13" i="16"/>
  <c r="O21" i="16"/>
  <c r="O29" i="16"/>
  <c r="O37" i="16"/>
  <c r="P3" i="16"/>
  <c r="P7" i="16"/>
  <c r="P11" i="16"/>
  <c r="P15" i="16"/>
  <c r="P19" i="16"/>
  <c r="P23" i="16"/>
  <c r="P27" i="16"/>
  <c r="P31" i="16"/>
  <c r="P35" i="16"/>
  <c r="P39" i="16"/>
  <c r="M6" i="16"/>
  <c r="M14" i="16"/>
  <c r="M22" i="16"/>
  <c r="M30" i="16"/>
  <c r="M38" i="16"/>
  <c r="N6" i="16"/>
  <c r="N14" i="16"/>
  <c r="N22" i="16"/>
  <c r="N30" i="16"/>
  <c r="N38" i="16"/>
  <c r="O6" i="16"/>
  <c r="O14" i="16"/>
  <c r="O22" i="16"/>
  <c r="O30" i="16"/>
  <c r="O38" i="16"/>
  <c r="Q3" i="16"/>
  <c r="Q7" i="16"/>
  <c r="Q11" i="16"/>
  <c r="Q15" i="16"/>
  <c r="Q23" i="16"/>
  <c r="Q27" i="16"/>
  <c r="Q31" i="16"/>
  <c r="Q35" i="16"/>
  <c r="Q39" i="16"/>
  <c r="B43" i="14"/>
  <c r="AJ42" i="2" s="1"/>
  <c r="B42" i="14"/>
  <c r="AJ41" i="2" s="1"/>
  <c r="B41" i="14"/>
  <c r="AJ40" i="2" s="1"/>
  <c r="B40" i="14"/>
  <c r="AJ39" i="2" s="1"/>
  <c r="B39" i="14"/>
  <c r="AJ38" i="2" s="1"/>
  <c r="B38" i="14"/>
  <c r="AJ37" i="2" s="1"/>
  <c r="B37" i="14"/>
  <c r="AJ36" i="2" s="1"/>
  <c r="B36" i="14"/>
  <c r="AJ35" i="2" s="1"/>
  <c r="B35" i="14"/>
  <c r="AJ34" i="2" s="1"/>
  <c r="B34" i="14"/>
  <c r="AJ33" i="2" s="1"/>
  <c r="B33" i="14"/>
  <c r="AJ32" i="2" s="1"/>
  <c r="B32" i="14"/>
  <c r="AJ31" i="2" s="1"/>
  <c r="B31" i="14"/>
  <c r="AJ30" i="2" s="1"/>
  <c r="B30" i="14"/>
  <c r="AJ29" i="2" s="1"/>
  <c r="B29" i="14"/>
  <c r="AJ28" i="2" s="1"/>
  <c r="B28" i="14"/>
  <c r="AJ27" i="2" s="1"/>
  <c r="B27" i="14"/>
  <c r="AJ26" i="2" s="1"/>
  <c r="B26" i="14"/>
  <c r="AJ25" i="2" s="1"/>
  <c r="B25" i="14"/>
  <c r="AJ24" i="2" s="1"/>
  <c r="B24" i="14"/>
  <c r="AJ23" i="2" s="1"/>
  <c r="B23" i="14"/>
  <c r="AJ22" i="2" s="1"/>
  <c r="B22" i="14"/>
  <c r="AJ21" i="2" s="1"/>
  <c r="B21" i="14"/>
  <c r="AJ20" i="2" s="1"/>
  <c r="B20" i="14"/>
  <c r="AJ19" i="2" s="1"/>
  <c r="B19" i="14"/>
  <c r="AJ18" i="2" s="1"/>
  <c r="B18" i="14"/>
  <c r="AJ17" i="2" s="1"/>
  <c r="B17" i="14"/>
  <c r="AJ16" i="2" s="1"/>
  <c r="B16" i="14"/>
  <c r="AJ15" i="2" s="1"/>
  <c r="B15" i="14"/>
  <c r="AJ14" i="2" s="1"/>
  <c r="B14" i="14"/>
  <c r="AJ13" i="2" s="1"/>
  <c r="B13" i="14"/>
  <c r="AJ12" i="2" s="1"/>
  <c r="B12" i="14"/>
  <c r="AJ11" i="2" s="1"/>
  <c r="B11" i="14"/>
  <c r="AJ10" i="2" s="1"/>
  <c r="B10" i="14"/>
  <c r="AJ9" i="2" s="1"/>
  <c r="B9" i="14"/>
  <c r="AJ8" i="2" s="1"/>
  <c r="B8" i="14"/>
  <c r="AJ7" i="2" s="1"/>
  <c r="B7" i="14"/>
  <c r="AJ6" i="2" s="1"/>
  <c r="B6" i="14"/>
  <c r="AJ5" i="2" s="1"/>
  <c r="B5" i="14"/>
  <c r="AJ4" i="2" s="1"/>
  <c r="B4" i="14"/>
  <c r="AJ3" i="2" s="1"/>
  <c r="H43" i="14"/>
  <c r="G43" i="14"/>
  <c r="F43" i="14"/>
  <c r="E43" i="14"/>
  <c r="D43" i="14"/>
  <c r="C43" i="14"/>
  <c r="H42" i="14"/>
  <c r="G42" i="14"/>
  <c r="F42" i="14"/>
  <c r="E42" i="14"/>
  <c r="D42" i="14"/>
  <c r="C42" i="14"/>
  <c r="H41" i="14"/>
  <c r="G41" i="14"/>
  <c r="F41" i="14"/>
  <c r="E41" i="14"/>
  <c r="D41" i="14"/>
  <c r="C41" i="14"/>
  <c r="H40" i="14"/>
  <c r="G40" i="14"/>
  <c r="F40" i="14"/>
  <c r="E40" i="14"/>
  <c r="D40" i="14"/>
  <c r="C40" i="14"/>
  <c r="H39" i="14"/>
  <c r="G39" i="14"/>
  <c r="F39" i="14"/>
  <c r="E39" i="14"/>
  <c r="D39" i="14"/>
  <c r="C39" i="14"/>
  <c r="H38" i="14"/>
  <c r="G38" i="14"/>
  <c r="F38" i="14"/>
  <c r="E38" i="14"/>
  <c r="D38" i="14"/>
  <c r="C38" i="14"/>
  <c r="H37" i="14"/>
  <c r="G37" i="14"/>
  <c r="F37" i="14"/>
  <c r="E37" i="14"/>
  <c r="D37" i="14"/>
  <c r="C37" i="14"/>
  <c r="H36" i="14"/>
  <c r="G36" i="14"/>
  <c r="F36" i="14"/>
  <c r="E36" i="14"/>
  <c r="D36" i="14"/>
  <c r="C36" i="14"/>
  <c r="H35" i="14"/>
  <c r="G35" i="14"/>
  <c r="F35" i="14"/>
  <c r="E35" i="14"/>
  <c r="D35" i="14"/>
  <c r="C35" i="14"/>
  <c r="H34" i="14"/>
  <c r="G34" i="14"/>
  <c r="F34" i="14"/>
  <c r="E34" i="14"/>
  <c r="D34" i="14"/>
  <c r="C34" i="14"/>
  <c r="H33" i="14"/>
  <c r="G33" i="14"/>
  <c r="F33" i="14"/>
  <c r="E33" i="14"/>
  <c r="D33" i="14"/>
  <c r="C33" i="14"/>
  <c r="H32" i="14"/>
  <c r="G32" i="14"/>
  <c r="F32" i="14"/>
  <c r="E32" i="14"/>
  <c r="D32" i="14"/>
  <c r="C32" i="14"/>
  <c r="H31" i="14"/>
  <c r="G31" i="14"/>
  <c r="F31" i="14"/>
  <c r="E31" i="14"/>
  <c r="D31" i="14"/>
  <c r="C31" i="14"/>
  <c r="H30" i="14"/>
  <c r="G30" i="14"/>
  <c r="F30" i="14"/>
  <c r="E30" i="14"/>
  <c r="D30" i="14"/>
  <c r="C30" i="14"/>
  <c r="H29" i="14"/>
  <c r="G29" i="14"/>
  <c r="F29" i="14"/>
  <c r="E29" i="14"/>
  <c r="D29" i="14"/>
  <c r="C29" i="14"/>
  <c r="H28" i="14"/>
  <c r="G28" i="14"/>
  <c r="F28" i="14"/>
  <c r="E28" i="14"/>
  <c r="D28" i="14"/>
  <c r="C28" i="14"/>
  <c r="H27" i="14"/>
  <c r="G27" i="14"/>
  <c r="F27" i="14"/>
  <c r="E27" i="14"/>
  <c r="D27" i="14"/>
  <c r="C27" i="14"/>
  <c r="H26" i="14"/>
  <c r="G26" i="14"/>
  <c r="F26" i="14"/>
  <c r="E26" i="14"/>
  <c r="D26" i="14"/>
  <c r="C26" i="14"/>
  <c r="H25" i="14"/>
  <c r="G25" i="14"/>
  <c r="F25" i="14"/>
  <c r="E25" i="14"/>
  <c r="D25" i="14"/>
  <c r="C25" i="14"/>
  <c r="H24" i="14"/>
  <c r="G24" i="14"/>
  <c r="F24" i="14"/>
  <c r="E24" i="14"/>
  <c r="D24" i="14"/>
  <c r="C24" i="14"/>
  <c r="H23" i="14"/>
  <c r="G23" i="14"/>
  <c r="F23" i="14"/>
  <c r="E23" i="14"/>
  <c r="D23" i="14"/>
  <c r="C23" i="14"/>
  <c r="H22" i="14"/>
  <c r="G22" i="14"/>
  <c r="F22" i="14"/>
  <c r="E22" i="14"/>
  <c r="D22" i="14"/>
  <c r="C22" i="14"/>
  <c r="H21" i="14"/>
  <c r="G21" i="14"/>
  <c r="F21" i="14"/>
  <c r="E21" i="14"/>
  <c r="D21" i="14"/>
  <c r="C21" i="14"/>
  <c r="H20" i="14"/>
  <c r="G20" i="14"/>
  <c r="F20" i="14"/>
  <c r="E20" i="14"/>
  <c r="D20" i="14"/>
  <c r="C20" i="14"/>
  <c r="H19" i="14"/>
  <c r="G19" i="14"/>
  <c r="F19" i="14"/>
  <c r="E19" i="14"/>
  <c r="D19" i="14"/>
  <c r="C19" i="14"/>
  <c r="H18" i="14"/>
  <c r="G18" i="14"/>
  <c r="F18" i="14"/>
  <c r="E18" i="14"/>
  <c r="D18" i="14"/>
  <c r="C18" i="14"/>
  <c r="H17" i="14"/>
  <c r="G17" i="14"/>
  <c r="F17" i="14"/>
  <c r="E17" i="14"/>
  <c r="D17" i="14"/>
  <c r="C17" i="14"/>
  <c r="H16" i="14"/>
  <c r="G16" i="14"/>
  <c r="F16" i="14"/>
  <c r="E16" i="14"/>
  <c r="D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B5" i="16" l="1"/>
  <c r="B17" i="16"/>
  <c r="B3" i="16"/>
  <c r="B35" i="16"/>
  <c r="B20" i="16"/>
  <c r="B37" i="16"/>
  <c r="B39" i="16"/>
  <c r="B8" i="16"/>
  <c r="B6" i="16"/>
  <c r="B11" i="16"/>
  <c r="B28" i="16"/>
  <c r="B30" i="16"/>
  <c r="B26" i="16"/>
  <c r="B29" i="16"/>
  <c r="B15" i="16"/>
  <c r="B16" i="16"/>
  <c r="B22" i="16"/>
  <c r="B24" i="16"/>
  <c r="B19" i="16"/>
  <c r="B13" i="16"/>
  <c r="B4" i="16"/>
  <c r="B36" i="16"/>
  <c r="B18" i="16"/>
  <c r="B9" i="16"/>
  <c r="B34" i="16"/>
  <c r="B23" i="16"/>
  <c r="B32" i="16"/>
  <c r="B7" i="16"/>
  <c r="B40" i="16"/>
  <c r="B27" i="16"/>
  <c r="B14" i="16"/>
  <c r="B12" i="16"/>
  <c r="B21" i="16"/>
  <c r="B41" i="16"/>
  <c r="B33" i="16"/>
  <c r="B38" i="16"/>
  <c r="B10" i="16"/>
  <c r="B42" i="16"/>
  <c r="B31" i="16"/>
  <c r="B25" i="16"/>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2" i="11"/>
  <c r="AG42" i="2" s="1"/>
  <c r="B41" i="11"/>
  <c r="AG41" i="2" s="1"/>
  <c r="B40" i="11"/>
  <c r="AG40" i="2" s="1"/>
  <c r="B39" i="11"/>
  <c r="AG39" i="2" s="1"/>
  <c r="B38" i="11"/>
  <c r="AG38" i="2" s="1"/>
  <c r="B37" i="11"/>
  <c r="AG37" i="2" s="1"/>
  <c r="B36" i="11"/>
  <c r="AG36" i="2" s="1"/>
  <c r="B35" i="11"/>
  <c r="AG35" i="2" s="1"/>
  <c r="B34" i="11"/>
  <c r="AG34" i="2" s="1"/>
  <c r="B33" i="11"/>
  <c r="AG33" i="2" s="1"/>
  <c r="B32" i="11"/>
  <c r="AG32" i="2" s="1"/>
  <c r="B31" i="11"/>
  <c r="AG31" i="2" s="1"/>
  <c r="B30" i="11"/>
  <c r="AG30" i="2" s="1"/>
  <c r="B29" i="11"/>
  <c r="AG29" i="2" s="1"/>
  <c r="B28" i="11"/>
  <c r="AG28" i="2" s="1"/>
  <c r="B27" i="11"/>
  <c r="AG27" i="2" s="1"/>
  <c r="B26" i="11"/>
  <c r="AG26" i="2" s="1"/>
  <c r="B25" i="11"/>
  <c r="AG25" i="2" s="1"/>
  <c r="B24" i="11"/>
  <c r="AG24" i="2" s="1"/>
  <c r="B23" i="11"/>
  <c r="AG23" i="2" s="1"/>
  <c r="B22" i="11"/>
  <c r="AG22" i="2" s="1"/>
  <c r="B21" i="11"/>
  <c r="AG21" i="2" s="1"/>
  <c r="B20" i="11"/>
  <c r="AG20" i="2" s="1"/>
  <c r="B19" i="11"/>
  <c r="AG19" i="2" s="1"/>
  <c r="B18" i="11"/>
  <c r="AG18" i="2" s="1"/>
  <c r="B17" i="11"/>
  <c r="AG17" i="2" s="1"/>
  <c r="B16" i="11"/>
  <c r="AG16" i="2" s="1"/>
  <c r="B15" i="11"/>
  <c r="AG15" i="2" s="1"/>
  <c r="B14" i="11"/>
  <c r="AG14" i="2" s="1"/>
  <c r="B13" i="11"/>
  <c r="AG13" i="2" s="1"/>
  <c r="B12" i="11"/>
  <c r="AG12" i="2" s="1"/>
  <c r="B11" i="11"/>
  <c r="AG11" i="2" s="1"/>
  <c r="B10" i="11"/>
  <c r="AG10" i="2" s="1"/>
  <c r="B9" i="11"/>
  <c r="AG9" i="2" s="1"/>
  <c r="B8" i="11"/>
  <c r="AG8" i="2" s="1"/>
  <c r="B7" i="11"/>
  <c r="AG7" i="2" s="1"/>
  <c r="B6" i="11"/>
  <c r="AG6" i="2" s="1"/>
  <c r="B5" i="11"/>
  <c r="AG5" i="2" s="1"/>
  <c r="B4" i="11"/>
  <c r="AG4" i="2" s="1"/>
  <c r="B3" i="11"/>
  <c r="AG3" i="2" s="1"/>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42" i="9"/>
  <c r="BT42" i="2" s="1"/>
  <c r="AB42" i="2" s="1"/>
  <c r="B41" i="9"/>
  <c r="BT41" i="2" s="1"/>
  <c r="AB41" i="2" s="1"/>
  <c r="B40" i="9"/>
  <c r="BT40" i="2" s="1"/>
  <c r="AB40" i="2" s="1"/>
  <c r="B39" i="9"/>
  <c r="BT39" i="2" s="1"/>
  <c r="AB39" i="2" s="1"/>
  <c r="B38" i="9"/>
  <c r="BT38" i="2" s="1"/>
  <c r="AB38" i="2" s="1"/>
  <c r="B37" i="9"/>
  <c r="BT37" i="2" s="1"/>
  <c r="AB37" i="2" s="1"/>
  <c r="B36" i="9"/>
  <c r="BT36" i="2" s="1"/>
  <c r="AB36" i="2" s="1"/>
  <c r="B35" i="9"/>
  <c r="BT35" i="2" s="1"/>
  <c r="AB35" i="2" s="1"/>
  <c r="B34" i="9"/>
  <c r="BT34" i="2" s="1"/>
  <c r="AB34" i="2" s="1"/>
  <c r="B33" i="9"/>
  <c r="BT33" i="2" s="1"/>
  <c r="AB33" i="2" s="1"/>
  <c r="B32" i="9"/>
  <c r="BT32" i="2" s="1"/>
  <c r="AB32" i="2" s="1"/>
  <c r="B31" i="9"/>
  <c r="BT31" i="2" s="1"/>
  <c r="AB31" i="2" s="1"/>
  <c r="B30" i="9"/>
  <c r="BT30" i="2" s="1"/>
  <c r="AB30" i="2" s="1"/>
  <c r="B29" i="9"/>
  <c r="BT29" i="2" s="1"/>
  <c r="AB29" i="2" s="1"/>
  <c r="B28" i="9"/>
  <c r="BT28" i="2" s="1"/>
  <c r="AB28" i="2" s="1"/>
  <c r="B26" i="9"/>
  <c r="BT26" i="2" s="1"/>
  <c r="AB26" i="2" s="1"/>
  <c r="B25" i="9"/>
  <c r="BT25" i="2" s="1"/>
  <c r="AB25" i="2" s="1"/>
  <c r="B24" i="9"/>
  <c r="BT24" i="2" s="1"/>
  <c r="AB24" i="2" s="1"/>
  <c r="B23" i="9"/>
  <c r="BT23" i="2" s="1"/>
  <c r="AB23" i="2" s="1"/>
  <c r="B22" i="9"/>
  <c r="BT22" i="2" s="1"/>
  <c r="AB22" i="2" s="1"/>
  <c r="B21" i="9"/>
  <c r="BT21" i="2" s="1"/>
  <c r="AB21" i="2" s="1"/>
  <c r="B20" i="9"/>
  <c r="BT20" i="2" s="1"/>
  <c r="AB20" i="2" s="1"/>
  <c r="B19" i="9"/>
  <c r="BT19" i="2" s="1"/>
  <c r="AB19" i="2" s="1"/>
  <c r="B18" i="9"/>
  <c r="BT18" i="2" s="1"/>
  <c r="AB18" i="2" s="1"/>
  <c r="B17" i="9"/>
  <c r="BT17" i="2" s="1"/>
  <c r="AB17" i="2" s="1"/>
  <c r="B16" i="9"/>
  <c r="BT16" i="2" s="1"/>
  <c r="AB16" i="2" s="1"/>
  <c r="B15" i="9"/>
  <c r="BT15" i="2" s="1"/>
  <c r="AB15" i="2" s="1"/>
  <c r="B14" i="9"/>
  <c r="BT14" i="2" s="1"/>
  <c r="AB14" i="2" s="1"/>
  <c r="B13" i="9"/>
  <c r="BT13" i="2" s="1"/>
  <c r="AB13" i="2" s="1"/>
  <c r="B12" i="9"/>
  <c r="BT12" i="2" s="1"/>
  <c r="AB12" i="2" s="1"/>
  <c r="B11" i="9"/>
  <c r="BT11" i="2" s="1"/>
  <c r="AB11" i="2" s="1"/>
  <c r="B10" i="9"/>
  <c r="BT10" i="2" s="1"/>
  <c r="AB10" i="2" s="1"/>
  <c r="B9" i="9"/>
  <c r="BT9" i="2" s="1"/>
  <c r="AB9" i="2" s="1"/>
  <c r="B8" i="9"/>
  <c r="BT8" i="2" s="1"/>
  <c r="AB8" i="2" s="1"/>
  <c r="B7" i="9"/>
  <c r="BT7" i="2" s="1"/>
  <c r="AB7" i="2" s="1"/>
  <c r="B6" i="9"/>
  <c r="BT6" i="2" s="1"/>
  <c r="AB6" i="2" s="1"/>
  <c r="B5" i="9"/>
  <c r="BT5" i="2" s="1"/>
  <c r="AB5" i="2" s="1"/>
  <c r="B4" i="9"/>
  <c r="BT4" i="2" s="1"/>
  <c r="AB4" i="2" s="1"/>
  <c r="B3" i="9"/>
  <c r="BT3" i="2" s="1"/>
  <c r="AB3" i="2" s="1"/>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9" i="7"/>
  <c r="B8" i="7"/>
  <c r="B6" i="7"/>
  <c r="B4" i="7"/>
  <c r="B3"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42" i="5"/>
  <c r="B41" i="5"/>
  <c r="B40" i="5"/>
  <c r="B38" i="5"/>
  <c r="B37" i="5"/>
  <c r="B36" i="5"/>
  <c r="B34" i="5"/>
  <c r="B33" i="5"/>
  <c r="B32" i="5"/>
  <c r="B30" i="5"/>
  <c r="B28" i="5"/>
  <c r="B27" i="5"/>
  <c r="B26" i="5"/>
  <c r="B25" i="5"/>
  <c r="B24" i="5"/>
  <c r="B22" i="5"/>
  <c r="B21" i="5"/>
  <c r="B20" i="5"/>
  <c r="B18" i="5"/>
  <c r="B17" i="5"/>
  <c r="B16" i="5"/>
  <c r="B15" i="5"/>
  <c r="B14" i="5"/>
  <c r="B13" i="5"/>
  <c r="B12" i="5"/>
  <c r="B11" i="5"/>
  <c r="B10" i="5"/>
  <c r="B9" i="5"/>
  <c r="B8" i="5"/>
  <c r="B7" i="5"/>
  <c r="B6" i="5"/>
  <c r="B5" i="5"/>
  <c r="B4" i="5"/>
  <c r="B3" i="5"/>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H2" i="2"/>
  <c r="H3" i="10" l="1"/>
  <c r="H2" i="9"/>
  <c r="H2" i="8"/>
  <c r="H2" i="7"/>
  <c r="H2" i="6"/>
  <c r="H2" i="5"/>
  <c r="H2" i="4"/>
  <c r="H2" i="3"/>
  <c r="D4" i="10"/>
  <c r="D3" i="9"/>
  <c r="D3" i="8"/>
  <c r="D3" i="7"/>
  <c r="D3" i="6"/>
  <c r="D3" i="5"/>
  <c r="D3" i="4"/>
  <c r="D3" i="3"/>
  <c r="H6" i="10"/>
  <c r="H5" i="9"/>
  <c r="H5" i="8"/>
  <c r="H5" i="7"/>
  <c r="H5" i="6"/>
  <c r="H5" i="5"/>
  <c r="H5" i="4"/>
  <c r="H5" i="3"/>
  <c r="F7" i="10"/>
  <c r="F6" i="9"/>
  <c r="F6" i="8"/>
  <c r="F6" i="7"/>
  <c r="F6" i="6"/>
  <c r="F6" i="5"/>
  <c r="F6" i="4"/>
  <c r="F6" i="3"/>
  <c r="D8" i="10"/>
  <c r="D7" i="9"/>
  <c r="D7" i="8"/>
  <c r="D7" i="7"/>
  <c r="D7" i="6"/>
  <c r="D7" i="5"/>
  <c r="D7" i="4"/>
  <c r="D7" i="3"/>
  <c r="H10" i="10"/>
  <c r="H9" i="9"/>
  <c r="H9" i="8"/>
  <c r="H9" i="7"/>
  <c r="H9" i="6"/>
  <c r="H9" i="5"/>
  <c r="H9" i="4"/>
  <c r="H9" i="3"/>
  <c r="F11" i="10"/>
  <c r="F10" i="9"/>
  <c r="F10" i="8"/>
  <c r="F10" i="7"/>
  <c r="F10" i="6"/>
  <c r="F10" i="5"/>
  <c r="F10" i="4"/>
  <c r="F10" i="3"/>
  <c r="D12" i="10"/>
  <c r="D11" i="9"/>
  <c r="D11" i="8"/>
  <c r="D11" i="7"/>
  <c r="D11" i="6"/>
  <c r="D11" i="5"/>
  <c r="D11" i="4"/>
  <c r="D11" i="3"/>
  <c r="H14" i="10"/>
  <c r="H13" i="9"/>
  <c r="H13" i="8"/>
  <c r="H13" i="7"/>
  <c r="H13" i="6"/>
  <c r="H13" i="5"/>
  <c r="H13" i="4"/>
  <c r="H13" i="3"/>
  <c r="F15" i="10"/>
  <c r="F14" i="9"/>
  <c r="F14" i="8"/>
  <c r="F14" i="7"/>
  <c r="F14" i="6"/>
  <c r="F14" i="5"/>
  <c r="F14" i="4"/>
  <c r="F14" i="3"/>
  <c r="D16" i="10"/>
  <c r="D15" i="9"/>
  <c r="D15" i="8"/>
  <c r="D15" i="7"/>
  <c r="D15" i="6"/>
  <c r="D15" i="5"/>
  <c r="D15" i="4"/>
  <c r="D15" i="3"/>
  <c r="H18" i="10"/>
  <c r="H17" i="9"/>
  <c r="H17" i="8"/>
  <c r="H17" i="7"/>
  <c r="H17" i="6"/>
  <c r="H17" i="5"/>
  <c r="H17" i="4"/>
  <c r="H17" i="3"/>
  <c r="F19" i="10"/>
  <c r="F18" i="9"/>
  <c r="F18" i="8"/>
  <c r="F18" i="7"/>
  <c r="F18" i="6"/>
  <c r="F18" i="5"/>
  <c r="F18" i="4"/>
  <c r="F18" i="3"/>
  <c r="D20" i="10"/>
  <c r="D19" i="9"/>
  <c r="D19" i="8"/>
  <c r="D19" i="7"/>
  <c r="D19" i="6"/>
  <c r="D19" i="5"/>
  <c r="D19" i="4"/>
  <c r="D19" i="3"/>
  <c r="H22" i="10"/>
  <c r="H21" i="9"/>
  <c r="H21" i="8"/>
  <c r="H21" i="7"/>
  <c r="H21" i="6"/>
  <c r="H21" i="5"/>
  <c r="H21" i="4"/>
  <c r="H21" i="3"/>
  <c r="F23" i="10"/>
  <c r="F22" i="9"/>
  <c r="F22" i="8"/>
  <c r="F22" i="7"/>
  <c r="F22" i="6"/>
  <c r="F22" i="5"/>
  <c r="F22" i="4"/>
  <c r="F22" i="3"/>
  <c r="D24" i="10"/>
  <c r="D23" i="9"/>
  <c r="D23" i="8"/>
  <c r="D23" i="7"/>
  <c r="D23" i="6"/>
  <c r="D23" i="5"/>
  <c r="D23" i="4"/>
  <c r="D23" i="3"/>
  <c r="H26" i="10"/>
  <c r="H25" i="9"/>
  <c r="H25" i="8"/>
  <c r="H25" i="7"/>
  <c r="H25" i="6"/>
  <c r="H25" i="5"/>
  <c r="H25" i="4"/>
  <c r="H25" i="3"/>
  <c r="F27" i="10"/>
  <c r="F26" i="9"/>
  <c r="F26" i="8"/>
  <c r="F26" i="7"/>
  <c r="F26" i="6"/>
  <c r="F26" i="5"/>
  <c r="F26" i="4"/>
  <c r="F26" i="3"/>
  <c r="D28" i="10"/>
  <c r="D27" i="9"/>
  <c r="D27" i="8"/>
  <c r="D27" i="7"/>
  <c r="D27" i="6"/>
  <c r="D27" i="5"/>
  <c r="D27" i="4"/>
  <c r="D27" i="3"/>
  <c r="H30" i="10"/>
  <c r="H29" i="9"/>
  <c r="H29" i="8"/>
  <c r="H29" i="7"/>
  <c r="H29" i="6"/>
  <c r="H29" i="5"/>
  <c r="H29" i="4"/>
  <c r="H29" i="3"/>
  <c r="F31" i="10"/>
  <c r="F30" i="9"/>
  <c r="F30" i="8"/>
  <c r="F30" i="7"/>
  <c r="F30" i="6"/>
  <c r="F30" i="5"/>
  <c r="F30" i="4"/>
  <c r="F30" i="3"/>
  <c r="D32" i="10"/>
  <c r="D31" i="9"/>
  <c r="D31" i="8"/>
  <c r="D31" i="7"/>
  <c r="D31" i="6"/>
  <c r="D31" i="5"/>
  <c r="D31" i="4"/>
  <c r="D31" i="3"/>
  <c r="H34" i="10"/>
  <c r="H33" i="9"/>
  <c r="H33" i="8"/>
  <c r="H33" i="7"/>
  <c r="H33" i="6"/>
  <c r="H33" i="5"/>
  <c r="H33" i="4"/>
  <c r="H33" i="3"/>
  <c r="F35" i="10"/>
  <c r="F34" i="9"/>
  <c r="F34" i="8"/>
  <c r="F34" i="7"/>
  <c r="F34" i="6"/>
  <c r="F34" i="5"/>
  <c r="F34" i="4"/>
  <c r="F34" i="3"/>
  <c r="D36" i="10"/>
  <c r="D35" i="9"/>
  <c r="D35" i="8"/>
  <c r="D35" i="7"/>
  <c r="D35" i="6"/>
  <c r="D35" i="5"/>
  <c r="D35" i="4"/>
  <c r="D35" i="3"/>
  <c r="H38" i="10"/>
  <c r="H37" i="9"/>
  <c r="H37" i="8"/>
  <c r="H37" i="7"/>
  <c r="H37" i="6"/>
  <c r="H37" i="5"/>
  <c r="H37" i="4"/>
  <c r="H37" i="3"/>
  <c r="F39" i="10"/>
  <c r="F38" i="9"/>
  <c r="F38" i="8"/>
  <c r="F38" i="7"/>
  <c r="F38" i="6"/>
  <c r="F38" i="5"/>
  <c r="F38" i="4"/>
  <c r="F38" i="3"/>
  <c r="D40" i="10"/>
  <c r="D39" i="9"/>
  <c r="D39" i="8"/>
  <c r="D39" i="7"/>
  <c r="D39" i="6"/>
  <c r="D39" i="5"/>
  <c r="D39" i="4"/>
  <c r="D39" i="3"/>
  <c r="H42" i="10"/>
  <c r="H41" i="9"/>
  <c r="H41" i="8"/>
  <c r="H41" i="7"/>
  <c r="H41" i="6"/>
  <c r="H41" i="5"/>
  <c r="H41" i="4"/>
  <c r="H41" i="3"/>
  <c r="F43" i="10"/>
  <c r="F42" i="9"/>
  <c r="F42" i="8"/>
  <c r="F42" i="7"/>
  <c r="F42" i="6"/>
  <c r="F42" i="5"/>
  <c r="F42" i="4"/>
  <c r="F42" i="3"/>
  <c r="G2" i="2"/>
  <c r="E4" i="10"/>
  <c r="E3" i="9"/>
  <c r="E3" i="8"/>
  <c r="E3" i="7"/>
  <c r="E3" i="6"/>
  <c r="E3" i="5"/>
  <c r="E3" i="4"/>
  <c r="E3" i="3"/>
  <c r="C5" i="10"/>
  <c r="C4" i="9"/>
  <c r="C4" i="8"/>
  <c r="C4" i="7"/>
  <c r="C4" i="6"/>
  <c r="C4" i="5"/>
  <c r="C4" i="4"/>
  <c r="C4" i="3"/>
  <c r="G7" i="10"/>
  <c r="G6" i="9"/>
  <c r="G6" i="8"/>
  <c r="G6" i="7"/>
  <c r="G6" i="6"/>
  <c r="G6" i="5"/>
  <c r="G6" i="4"/>
  <c r="G6" i="3"/>
  <c r="E8" i="10"/>
  <c r="E7" i="9"/>
  <c r="E7" i="8"/>
  <c r="E7" i="7"/>
  <c r="E7" i="6"/>
  <c r="E7" i="5"/>
  <c r="E7" i="4"/>
  <c r="E7" i="3"/>
  <c r="C9" i="10"/>
  <c r="C8" i="9"/>
  <c r="C8" i="8"/>
  <c r="C8" i="7"/>
  <c r="C8" i="6"/>
  <c r="C8" i="5"/>
  <c r="C8" i="4"/>
  <c r="C8" i="3"/>
  <c r="G11" i="10"/>
  <c r="G10" i="9"/>
  <c r="G10" i="8"/>
  <c r="G10" i="7"/>
  <c r="G10" i="6"/>
  <c r="G10" i="5"/>
  <c r="G10" i="4"/>
  <c r="G10" i="3"/>
  <c r="E12" i="10"/>
  <c r="E11" i="9"/>
  <c r="E11" i="8"/>
  <c r="E11" i="7"/>
  <c r="E11" i="6"/>
  <c r="E11" i="5"/>
  <c r="E11" i="4"/>
  <c r="E11" i="3"/>
  <c r="C13" i="10"/>
  <c r="C12" i="9"/>
  <c r="C12" i="8"/>
  <c r="C12" i="7"/>
  <c r="C12" i="6"/>
  <c r="C12" i="5"/>
  <c r="C12" i="4"/>
  <c r="C12" i="3"/>
  <c r="G15" i="10"/>
  <c r="G14" i="9"/>
  <c r="G14" i="8"/>
  <c r="G14" i="7"/>
  <c r="G14" i="6"/>
  <c r="G14" i="5"/>
  <c r="G14" i="4"/>
  <c r="G14" i="3"/>
  <c r="E16" i="10"/>
  <c r="E15" i="9"/>
  <c r="E15" i="8"/>
  <c r="E15" i="7"/>
  <c r="E15" i="6"/>
  <c r="E15" i="5"/>
  <c r="E15" i="4"/>
  <c r="E15" i="3"/>
  <c r="C17" i="10"/>
  <c r="C16" i="9"/>
  <c r="C16" i="8"/>
  <c r="C16" i="7"/>
  <c r="C16" i="6"/>
  <c r="C16" i="5"/>
  <c r="C16" i="4"/>
  <c r="C16" i="3"/>
  <c r="G19" i="10"/>
  <c r="G18" i="9"/>
  <c r="G18" i="8"/>
  <c r="G18" i="7"/>
  <c r="G18" i="6"/>
  <c r="G18" i="5"/>
  <c r="G18" i="4"/>
  <c r="G18" i="3"/>
  <c r="E20" i="10"/>
  <c r="E19" i="9"/>
  <c r="E19" i="8"/>
  <c r="E19" i="7"/>
  <c r="E19" i="6"/>
  <c r="E19" i="5"/>
  <c r="E19" i="4"/>
  <c r="E19" i="3"/>
  <c r="C21" i="10"/>
  <c r="C20" i="9"/>
  <c r="C20" i="8"/>
  <c r="C20" i="7"/>
  <c r="C20" i="6"/>
  <c r="C20" i="5"/>
  <c r="C20" i="4"/>
  <c r="C20" i="3"/>
  <c r="G23" i="10"/>
  <c r="G22" i="9"/>
  <c r="G22" i="8"/>
  <c r="G22" i="7"/>
  <c r="G22" i="6"/>
  <c r="G22" i="5"/>
  <c r="G22" i="4"/>
  <c r="G22" i="3"/>
  <c r="E24" i="10"/>
  <c r="E23" i="9"/>
  <c r="E23" i="8"/>
  <c r="E23" i="7"/>
  <c r="E23" i="6"/>
  <c r="E23" i="5"/>
  <c r="E23" i="4"/>
  <c r="E23" i="3"/>
  <c r="C25" i="10"/>
  <c r="C24" i="9"/>
  <c r="C24" i="8"/>
  <c r="C24" i="7"/>
  <c r="C24" i="6"/>
  <c r="C24" i="5"/>
  <c r="C24" i="4"/>
  <c r="C24" i="3"/>
  <c r="G27" i="10"/>
  <c r="G26" i="9"/>
  <c r="G26" i="8"/>
  <c r="G26" i="7"/>
  <c r="G26" i="6"/>
  <c r="G26" i="5"/>
  <c r="G26" i="4"/>
  <c r="G26" i="3"/>
  <c r="E28" i="10"/>
  <c r="E27" i="9"/>
  <c r="E27" i="8"/>
  <c r="E27" i="7"/>
  <c r="E27" i="6"/>
  <c r="E27" i="5"/>
  <c r="E27" i="4"/>
  <c r="E27" i="3"/>
  <c r="C29" i="10"/>
  <c r="C28" i="9"/>
  <c r="C28" i="8"/>
  <c r="C28" i="7"/>
  <c r="C28" i="6"/>
  <c r="C28" i="5"/>
  <c r="C28" i="4"/>
  <c r="C28" i="3"/>
  <c r="G31" i="10"/>
  <c r="G30" i="9"/>
  <c r="G30" i="8"/>
  <c r="G30" i="7"/>
  <c r="G30" i="6"/>
  <c r="G30" i="5"/>
  <c r="G30" i="4"/>
  <c r="G30" i="3"/>
  <c r="E32" i="10"/>
  <c r="E31" i="9"/>
  <c r="E31" i="8"/>
  <c r="E31" i="7"/>
  <c r="E31" i="6"/>
  <c r="E31" i="5"/>
  <c r="E31" i="4"/>
  <c r="E31" i="3"/>
  <c r="C33" i="10"/>
  <c r="C32" i="9"/>
  <c r="C32" i="8"/>
  <c r="C32" i="7"/>
  <c r="C32" i="6"/>
  <c r="C32" i="5"/>
  <c r="C32" i="4"/>
  <c r="C32" i="3"/>
  <c r="G35" i="10"/>
  <c r="G34" i="9"/>
  <c r="G34" i="8"/>
  <c r="G34" i="7"/>
  <c r="G34" i="6"/>
  <c r="G34" i="5"/>
  <c r="G34" i="4"/>
  <c r="G34" i="3"/>
  <c r="E36" i="10"/>
  <c r="E35" i="9"/>
  <c r="E35" i="8"/>
  <c r="E35" i="7"/>
  <c r="E35" i="6"/>
  <c r="E35" i="5"/>
  <c r="E35" i="4"/>
  <c r="E35" i="3"/>
  <c r="C37" i="10"/>
  <c r="C36" i="9"/>
  <c r="C36" i="8"/>
  <c r="C36" i="7"/>
  <c r="C36" i="6"/>
  <c r="C36" i="5"/>
  <c r="C36" i="4"/>
  <c r="C36" i="3"/>
  <c r="G39" i="10"/>
  <c r="G38" i="9"/>
  <c r="G38" i="8"/>
  <c r="G38" i="7"/>
  <c r="G38" i="6"/>
  <c r="G38" i="5"/>
  <c r="G38" i="4"/>
  <c r="G38" i="3"/>
  <c r="E40" i="10"/>
  <c r="E39" i="9"/>
  <c r="E39" i="8"/>
  <c r="E39" i="7"/>
  <c r="E39" i="6"/>
  <c r="E39" i="5"/>
  <c r="E39" i="4"/>
  <c r="E39" i="3"/>
  <c r="C41" i="10"/>
  <c r="C40" i="9"/>
  <c r="C40" i="8"/>
  <c r="C40" i="7"/>
  <c r="C40" i="6"/>
  <c r="C40" i="5"/>
  <c r="C40" i="4"/>
  <c r="C40" i="3"/>
  <c r="G43" i="10"/>
  <c r="G42" i="9"/>
  <c r="G42" i="8"/>
  <c r="G42" i="7"/>
  <c r="G42" i="6"/>
  <c r="G42" i="5"/>
  <c r="G42" i="4"/>
  <c r="G42" i="3"/>
  <c r="F4" i="10"/>
  <c r="F3" i="9"/>
  <c r="F3" i="8"/>
  <c r="F3" i="7"/>
  <c r="F3" i="6"/>
  <c r="F3" i="5"/>
  <c r="F3" i="4"/>
  <c r="F3" i="3"/>
  <c r="D5" i="10"/>
  <c r="D4" i="9"/>
  <c r="D4" i="8"/>
  <c r="D4" i="7"/>
  <c r="D4" i="6"/>
  <c r="D4" i="5"/>
  <c r="D4" i="4"/>
  <c r="D4" i="3"/>
  <c r="H7" i="10"/>
  <c r="H6" i="9"/>
  <c r="H6" i="8"/>
  <c r="H6" i="7"/>
  <c r="H6" i="6"/>
  <c r="H6" i="5"/>
  <c r="H6" i="4"/>
  <c r="H6" i="3"/>
  <c r="F8" i="10"/>
  <c r="F7" i="9"/>
  <c r="F7" i="8"/>
  <c r="F7" i="7"/>
  <c r="F7" i="6"/>
  <c r="F7" i="5"/>
  <c r="F7" i="4"/>
  <c r="F7" i="3"/>
  <c r="D9" i="10"/>
  <c r="D8" i="9"/>
  <c r="D8" i="8"/>
  <c r="D8" i="7"/>
  <c r="D8" i="6"/>
  <c r="D8" i="5"/>
  <c r="D8" i="4"/>
  <c r="D8" i="3"/>
  <c r="H11" i="10"/>
  <c r="H10" i="9"/>
  <c r="H10" i="8"/>
  <c r="H10" i="7"/>
  <c r="H10" i="6"/>
  <c r="H10" i="5"/>
  <c r="H10" i="4"/>
  <c r="H10" i="3"/>
  <c r="F12" i="10"/>
  <c r="F11" i="9"/>
  <c r="F11" i="8"/>
  <c r="F11" i="7"/>
  <c r="F11" i="6"/>
  <c r="F11" i="5"/>
  <c r="F11" i="4"/>
  <c r="F11" i="3"/>
  <c r="D13" i="10"/>
  <c r="D12" i="9"/>
  <c r="D12" i="8"/>
  <c r="D12" i="7"/>
  <c r="D12" i="6"/>
  <c r="D12" i="5"/>
  <c r="D12" i="4"/>
  <c r="D12" i="3"/>
  <c r="H15" i="10"/>
  <c r="H14" i="9"/>
  <c r="H14" i="8"/>
  <c r="H14" i="7"/>
  <c r="H14" i="6"/>
  <c r="H14" i="5"/>
  <c r="H14" i="4"/>
  <c r="H14" i="3"/>
  <c r="F16" i="10"/>
  <c r="F15" i="9"/>
  <c r="F15" i="8"/>
  <c r="F15" i="7"/>
  <c r="F15" i="6"/>
  <c r="F15" i="5"/>
  <c r="F15" i="4"/>
  <c r="F15" i="3"/>
  <c r="D17" i="10"/>
  <c r="D16" i="9"/>
  <c r="D16" i="8"/>
  <c r="D16" i="7"/>
  <c r="D16" i="6"/>
  <c r="D16" i="5"/>
  <c r="D16" i="4"/>
  <c r="D16" i="3"/>
  <c r="H19" i="10"/>
  <c r="H18" i="9"/>
  <c r="H18" i="8"/>
  <c r="H18" i="7"/>
  <c r="H18" i="6"/>
  <c r="H18" i="5"/>
  <c r="H18" i="4"/>
  <c r="H18" i="3"/>
  <c r="F20" i="10"/>
  <c r="F19" i="9"/>
  <c r="F19" i="8"/>
  <c r="F19" i="7"/>
  <c r="F19" i="6"/>
  <c r="F19" i="5"/>
  <c r="F19" i="4"/>
  <c r="F19" i="3"/>
  <c r="D21" i="10"/>
  <c r="D20" i="9"/>
  <c r="D20" i="8"/>
  <c r="D20" i="7"/>
  <c r="D20" i="6"/>
  <c r="D20" i="5"/>
  <c r="D20" i="4"/>
  <c r="D20" i="3"/>
  <c r="H23" i="10"/>
  <c r="H22" i="9"/>
  <c r="H22" i="8"/>
  <c r="H22" i="7"/>
  <c r="H22" i="6"/>
  <c r="H22" i="5"/>
  <c r="H22" i="4"/>
  <c r="H22" i="3"/>
  <c r="F24" i="10"/>
  <c r="F23" i="9"/>
  <c r="F23" i="8"/>
  <c r="F23" i="7"/>
  <c r="F23" i="6"/>
  <c r="F23" i="5"/>
  <c r="F23" i="4"/>
  <c r="F23" i="3"/>
  <c r="D25" i="10"/>
  <c r="D24" i="9"/>
  <c r="D24" i="8"/>
  <c r="D24" i="7"/>
  <c r="D24" i="6"/>
  <c r="D24" i="5"/>
  <c r="D24" i="4"/>
  <c r="D24" i="3"/>
  <c r="H27" i="10"/>
  <c r="H26" i="9"/>
  <c r="H26" i="8"/>
  <c r="H26" i="7"/>
  <c r="H26" i="6"/>
  <c r="H26" i="5"/>
  <c r="H26" i="4"/>
  <c r="H26" i="3"/>
  <c r="F28" i="10"/>
  <c r="F27" i="9"/>
  <c r="F27" i="8"/>
  <c r="F27" i="7"/>
  <c r="F27" i="6"/>
  <c r="F27" i="5"/>
  <c r="F27" i="4"/>
  <c r="F27" i="3"/>
  <c r="D29" i="10"/>
  <c r="D28" i="9"/>
  <c r="D28" i="8"/>
  <c r="D28" i="7"/>
  <c r="D28" i="6"/>
  <c r="D28" i="5"/>
  <c r="D28" i="4"/>
  <c r="D28" i="3"/>
  <c r="H31" i="10"/>
  <c r="H30" i="9"/>
  <c r="H30" i="8"/>
  <c r="H30" i="7"/>
  <c r="H30" i="6"/>
  <c r="H30" i="5"/>
  <c r="H30" i="4"/>
  <c r="H30" i="3"/>
  <c r="F32" i="10"/>
  <c r="F31" i="9"/>
  <c r="F31" i="8"/>
  <c r="F31" i="7"/>
  <c r="F31" i="6"/>
  <c r="F31" i="5"/>
  <c r="F31" i="4"/>
  <c r="F31" i="3"/>
  <c r="D33" i="10"/>
  <c r="D32" i="9"/>
  <c r="D32" i="8"/>
  <c r="D32" i="7"/>
  <c r="D32" i="6"/>
  <c r="D32" i="5"/>
  <c r="D32" i="4"/>
  <c r="D32" i="3"/>
  <c r="H35" i="10"/>
  <c r="H34" i="9"/>
  <c r="H34" i="8"/>
  <c r="H34" i="7"/>
  <c r="H34" i="6"/>
  <c r="H34" i="5"/>
  <c r="H34" i="4"/>
  <c r="H34" i="3"/>
  <c r="F36" i="10"/>
  <c r="F35" i="9"/>
  <c r="F35" i="8"/>
  <c r="F35" i="7"/>
  <c r="F35" i="6"/>
  <c r="F35" i="5"/>
  <c r="F35" i="4"/>
  <c r="F35" i="3"/>
  <c r="D37" i="10"/>
  <c r="D36" i="9"/>
  <c r="D36" i="8"/>
  <c r="D36" i="7"/>
  <c r="D36" i="6"/>
  <c r="D36" i="5"/>
  <c r="D36" i="4"/>
  <c r="D36" i="3"/>
  <c r="H39" i="10"/>
  <c r="H38" i="9"/>
  <c r="H38" i="8"/>
  <c r="H38" i="7"/>
  <c r="H38" i="6"/>
  <c r="H38" i="5"/>
  <c r="H38" i="4"/>
  <c r="H38" i="3"/>
  <c r="F40" i="10"/>
  <c r="F39" i="9"/>
  <c r="F39" i="8"/>
  <c r="F39" i="7"/>
  <c r="F39" i="6"/>
  <c r="F39" i="5"/>
  <c r="F39" i="4"/>
  <c r="F39" i="3"/>
  <c r="D41" i="10"/>
  <c r="D40" i="9"/>
  <c r="D40" i="8"/>
  <c r="D40" i="7"/>
  <c r="D40" i="6"/>
  <c r="D40" i="5"/>
  <c r="D40" i="4"/>
  <c r="D40" i="3"/>
  <c r="H43" i="10"/>
  <c r="H42" i="9"/>
  <c r="H42" i="8"/>
  <c r="H42" i="7"/>
  <c r="H42" i="6"/>
  <c r="H42" i="5"/>
  <c r="H42" i="4"/>
  <c r="H42" i="3"/>
  <c r="C3" i="10"/>
  <c r="C2" i="9"/>
  <c r="C2" i="8"/>
  <c r="C2" i="7"/>
  <c r="C2" i="6"/>
  <c r="C2" i="5"/>
  <c r="C2" i="4"/>
  <c r="C2" i="3"/>
  <c r="G4" i="10"/>
  <c r="G3" i="9"/>
  <c r="G3" i="8"/>
  <c r="G3" i="7"/>
  <c r="G3" i="6"/>
  <c r="G3" i="5"/>
  <c r="G3" i="4"/>
  <c r="G3" i="3"/>
  <c r="E5" i="10"/>
  <c r="E4" i="9"/>
  <c r="E4" i="8"/>
  <c r="E4" i="7"/>
  <c r="E4" i="6"/>
  <c r="E4" i="5"/>
  <c r="E4" i="4"/>
  <c r="E4" i="3"/>
  <c r="C6" i="10"/>
  <c r="C5" i="9"/>
  <c r="C5" i="8"/>
  <c r="C5" i="7"/>
  <c r="C5" i="6"/>
  <c r="C5" i="5"/>
  <c r="C5" i="4"/>
  <c r="C5" i="3"/>
  <c r="G8" i="10"/>
  <c r="G7" i="9"/>
  <c r="G7" i="8"/>
  <c r="G7" i="7"/>
  <c r="G7" i="6"/>
  <c r="G7" i="5"/>
  <c r="G7" i="4"/>
  <c r="G7" i="3"/>
  <c r="E9" i="10"/>
  <c r="E8" i="9"/>
  <c r="E8" i="8"/>
  <c r="E8" i="7"/>
  <c r="E8" i="6"/>
  <c r="E8" i="5"/>
  <c r="E8" i="4"/>
  <c r="E8" i="3"/>
  <c r="C10" i="10"/>
  <c r="C9" i="9"/>
  <c r="C9" i="8"/>
  <c r="C9" i="7"/>
  <c r="C9" i="6"/>
  <c r="C9" i="5"/>
  <c r="C9" i="4"/>
  <c r="C9" i="3"/>
  <c r="G12" i="10"/>
  <c r="G11" i="9"/>
  <c r="G11" i="8"/>
  <c r="G11" i="7"/>
  <c r="G11" i="6"/>
  <c r="G11" i="5"/>
  <c r="G11" i="4"/>
  <c r="G11" i="3"/>
  <c r="E13" i="10"/>
  <c r="E12" i="9"/>
  <c r="E12" i="8"/>
  <c r="E12" i="7"/>
  <c r="E12" i="6"/>
  <c r="E12" i="5"/>
  <c r="E12" i="4"/>
  <c r="E12" i="3"/>
  <c r="C14" i="10"/>
  <c r="C13" i="9"/>
  <c r="C13" i="8"/>
  <c r="C13" i="7"/>
  <c r="C13" i="6"/>
  <c r="C13" i="5"/>
  <c r="C13" i="4"/>
  <c r="C13" i="3"/>
  <c r="G16" i="10"/>
  <c r="G15" i="9"/>
  <c r="G15" i="8"/>
  <c r="G15" i="7"/>
  <c r="G15" i="6"/>
  <c r="G15" i="5"/>
  <c r="G15" i="4"/>
  <c r="G15" i="3"/>
  <c r="E17" i="10"/>
  <c r="E16" i="9"/>
  <c r="E16" i="8"/>
  <c r="E16" i="7"/>
  <c r="E16" i="6"/>
  <c r="E16" i="5"/>
  <c r="E16" i="4"/>
  <c r="E16" i="3"/>
  <c r="C18" i="10"/>
  <c r="C17" i="9"/>
  <c r="C17" i="8"/>
  <c r="C17" i="7"/>
  <c r="C17" i="6"/>
  <c r="C17" i="5"/>
  <c r="C17" i="4"/>
  <c r="C17" i="3"/>
  <c r="G20" i="10"/>
  <c r="G19" i="9"/>
  <c r="G19" i="8"/>
  <c r="G19" i="7"/>
  <c r="G19" i="6"/>
  <c r="G19" i="5"/>
  <c r="G19" i="4"/>
  <c r="G19" i="3"/>
  <c r="E21" i="10"/>
  <c r="E20" i="9"/>
  <c r="E20" i="8"/>
  <c r="E20" i="7"/>
  <c r="E20" i="6"/>
  <c r="E20" i="5"/>
  <c r="E20" i="4"/>
  <c r="E20" i="3"/>
  <c r="C22" i="10"/>
  <c r="C21" i="9"/>
  <c r="C21" i="8"/>
  <c r="C21" i="7"/>
  <c r="C21" i="6"/>
  <c r="C21" i="5"/>
  <c r="C21" i="4"/>
  <c r="C21" i="3"/>
  <c r="G24" i="10"/>
  <c r="G23" i="9"/>
  <c r="G23" i="8"/>
  <c r="G23" i="7"/>
  <c r="G23" i="6"/>
  <c r="G23" i="5"/>
  <c r="G23" i="4"/>
  <c r="G23" i="3"/>
  <c r="E25" i="10"/>
  <c r="E24" i="9"/>
  <c r="E24" i="8"/>
  <c r="E24" i="7"/>
  <c r="E24" i="6"/>
  <c r="E24" i="5"/>
  <c r="E24" i="4"/>
  <c r="E24" i="3"/>
  <c r="C26" i="10"/>
  <c r="C25" i="9"/>
  <c r="C25" i="8"/>
  <c r="C25" i="7"/>
  <c r="C25" i="6"/>
  <c r="C25" i="5"/>
  <c r="C25" i="4"/>
  <c r="C25" i="3"/>
  <c r="G28" i="10"/>
  <c r="G27" i="9"/>
  <c r="G27" i="8"/>
  <c r="G27" i="7"/>
  <c r="G27" i="6"/>
  <c r="G27" i="5"/>
  <c r="G27" i="4"/>
  <c r="G27" i="3"/>
  <c r="E29" i="10"/>
  <c r="E28" i="9"/>
  <c r="E28" i="8"/>
  <c r="E28" i="7"/>
  <c r="E28" i="6"/>
  <c r="E28" i="5"/>
  <c r="E28" i="4"/>
  <c r="E28" i="3"/>
  <c r="C30" i="10"/>
  <c r="C29" i="9"/>
  <c r="C29" i="8"/>
  <c r="C29" i="7"/>
  <c r="C29" i="6"/>
  <c r="C29" i="5"/>
  <c r="C29" i="4"/>
  <c r="C29" i="3"/>
  <c r="G32" i="10"/>
  <c r="G31" i="9"/>
  <c r="G31" i="8"/>
  <c r="G31" i="7"/>
  <c r="G31" i="6"/>
  <c r="G31" i="5"/>
  <c r="G31" i="4"/>
  <c r="G31" i="3"/>
  <c r="E33" i="10"/>
  <c r="E32" i="9"/>
  <c r="E32" i="8"/>
  <c r="E32" i="7"/>
  <c r="E32" i="6"/>
  <c r="E32" i="5"/>
  <c r="E32" i="4"/>
  <c r="E32" i="3"/>
  <c r="C34" i="10"/>
  <c r="C33" i="9"/>
  <c r="C33" i="8"/>
  <c r="C33" i="7"/>
  <c r="C33" i="6"/>
  <c r="C33" i="5"/>
  <c r="C33" i="4"/>
  <c r="C33" i="3"/>
  <c r="G36" i="10"/>
  <c r="G35" i="9"/>
  <c r="G35" i="8"/>
  <c r="G35" i="7"/>
  <c r="G35" i="6"/>
  <c r="G35" i="5"/>
  <c r="G35" i="4"/>
  <c r="G35" i="3"/>
  <c r="E37" i="10"/>
  <c r="E36" i="9"/>
  <c r="E36" i="8"/>
  <c r="E36" i="7"/>
  <c r="E36" i="6"/>
  <c r="E36" i="5"/>
  <c r="E36" i="4"/>
  <c r="E36" i="3"/>
  <c r="C38" i="10"/>
  <c r="C37" i="9"/>
  <c r="C37" i="8"/>
  <c r="C37" i="7"/>
  <c r="C37" i="6"/>
  <c r="C37" i="5"/>
  <c r="C37" i="4"/>
  <c r="C37" i="3"/>
  <c r="G40" i="10"/>
  <c r="G39" i="9"/>
  <c r="G39" i="8"/>
  <c r="G39" i="7"/>
  <c r="G39" i="6"/>
  <c r="G39" i="5"/>
  <c r="G39" i="4"/>
  <c r="G39" i="3"/>
  <c r="E41" i="10"/>
  <c r="E40" i="9"/>
  <c r="E40" i="8"/>
  <c r="E40" i="7"/>
  <c r="E40" i="6"/>
  <c r="E40" i="5"/>
  <c r="E40" i="4"/>
  <c r="E40" i="3"/>
  <c r="C42" i="10"/>
  <c r="C41" i="9"/>
  <c r="C41" i="8"/>
  <c r="C41" i="7"/>
  <c r="C41" i="6"/>
  <c r="C41" i="5"/>
  <c r="C41" i="4"/>
  <c r="C41" i="3"/>
  <c r="B2" i="2"/>
  <c r="D3" i="10"/>
  <c r="D2" i="9"/>
  <c r="D2" i="8"/>
  <c r="D2" i="7"/>
  <c r="D2" i="6"/>
  <c r="D2" i="5"/>
  <c r="D2" i="4"/>
  <c r="D2" i="3"/>
  <c r="H4" i="10"/>
  <c r="H3" i="9"/>
  <c r="H3" i="8"/>
  <c r="H3" i="7"/>
  <c r="H3" i="6"/>
  <c r="H3" i="5"/>
  <c r="H3" i="4"/>
  <c r="H3" i="3"/>
  <c r="F5" i="10"/>
  <c r="F4" i="9"/>
  <c r="F4" i="8"/>
  <c r="F4" i="7"/>
  <c r="F4" i="6"/>
  <c r="F4" i="5"/>
  <c r="F4" i="4"/>
  <c r="F4" i="3"/>
  <c r="D6" i="10"/>
  <c r="D5" i="9"/>
  <c r="D5" i="8"/>
  <c r="D5" i="7"/>
  <c r="D5" i="6"/>
  <c r="D5" i="5"/>
  <c r="D5" i="4"/>
  <c r="D5" i="3"/>
  <c r="H8" i="10"/>
  <c r="H7" i="9"/>
  <c r="H7" i="8"/>
  <c r="H7" i="7"/>
  <c r="H7" i="6"/>
  <c r="H7" i="5"/>
  <c r="H7" i="4"/>
  <c r="H7" i="3"/>
  <c r="F9" i="10"/>
  <c r="F8" i="9"/>
  <c r="F8" i="8"/>
  <c r="F8" i="7"/>
  <c r="F8" i="6"/>
  <c r="F8" i="5"/>
  <c r="F8" i="4"/>
  <c r="F8" i="3"/>
  <c r="D10" i="10"/>
  <c r="D9" i="9"/>
  <c r="D9" i="8"/>
  <c r="D9" i="7"/>
  <c r="D9" i="6"/>
  <c r="D9" i="5"/>
  <c r="D9" i="4"/>
  <c r="D9" i="3"/>
  <c r="H12" i="10"/>
  <c r="H11" i="9"/>
  <c r="H11" i="8"/>
  <c r="H11" i="7"/>
  <c r="H11" i="6"/>
  <c r="H11" i="5"/>
  <c r="H11" i="4"/>
  <c r="H11" i="3"/>
  <c r="F13" i="10"/>
  <c r="F12" i="9"/>
  <c r="F12" i="8"/>
  <c r="F12" i="7"/>
  <c r="F12" i="6"/>
  <c r="F12" i="5"/>
  <c r="F12" i="4"/>
  <c r="F12" i="3"/>
  <c r="D14" i="10"/>
  <c r="D13" i="9"/>
  <c r="D13" i="8"/>
  <c r="D13" i="7"/>
  <c r="D13" i="6"/>
  <c r="D13" i="5"/>
  <c r="D13" i="4"/>
  <c r="D13" i="3"/>
  <c r="H16" i="10"/>
  <c r="H15" i="9"/>
  <c r="H15" i="8"/>
  <c r="H15" i="7"/>
  <c r="H15" i="6"/>
  <c r="H15" i="5"/>
  <c r="H15" i="4"/>
  <c r="H15" i="3"/>
  <c r="F17" i="10"/>
  <c r="F16" i="9"/>
  <c r="F16" i="8"/>
  <c r="F16" i="7"/>
  <c r="F16" i="6"/>
  <c r="F16" i="5"/>
  <c r="F16" i="4"/>
  <c r="F16" i="3"/>
  <c r="D18" i="10"/>
  <c r="D17" i="9"/>
  <c r="D17" i="8"/>
  <c r="D17" i="7"/>
  <c r="D17" i="6"/>
  <c r="D17" i="5"/>
  <c r="D17" i="4"/>
  <c r="D17" i="3"/>
  <c r="H20" i="10"/>
  <c r="H19" i="9"/>
  <c r="H19" i="8"/>
  <c r="H19" i="7"/>
  <c r="H19" i="6"/>
  <c r="H19" i="5"/>
  <c r="H19" i="4"/>
  <c r="H19" i="3"/>
  <c r="F21" i="10"/>
  <c r="F20" i="9"/>
  <c r="F20" i="8"/>
  <c r="F20" i="7"/>
  <c r="F20" i="6"/>
  <c r="F20" i="5"/>
  <c r="F20" i="4"/>
  <c r="F20" i="3"/>
  <c r="D22" i="10"/>
  <c r="D21" i="9"/>
  <c r="D21" i="8"/>
  <c r="D21" i="7"/>
  <c r="D21" i="6"/>
  <c r="D21" i="5"/>
  <c r="D21" i="4"/>
  <c r="D21" i="3"/>
  <c r="H24" i="10"/>
  <c r="H23" i="9"/>
  <c r="H23" i="8"/>
  <c r="H23" i="7"/>
  <c r="H23" i="6"/>
  <c r="H23" i="5"/>
  <c r="H23" i="4"/>
  <c r="H23" i="3"/>
  <c r="F25" i="10"/>
  <c r="F24" i="9"/>
  <c r="F24" i="8"/>
  <c r="F24" i="7"/>
  <c r="F24" i="6"/>
  <c r="F24" i="5"/>
  <c r="F24" i="4"/>
  <c r="F24" i="3"/>
  <c r="D26" i="10"/>
  <c r="D25" i="9"/>
  <c r="D25" i="8"/>
  <c r="D25" i="7"/>
  <c r="D25" i="6"/>
  <c r="D25" i="5"/>
  <c r="D25" i="4"/>
  <c r="D25" i="3"/>
  <c r="H28" i="10"/>
  <c r="H27" i="9"/>
  <c r="H27" i="8"/>
  <c r="H27" i="7"/>
  <c r="H27" i="6"/>
  <c r="H27" i="5"/>
  <c r="H27" i="4"/>
  <c r="H27" i="3"/>
  <c r="F29" i="10"/>
  <c r="F28" i="9"/>
  <c r="F28" i="8"/>
  <c r="F28" i="7"/>
  <c r="F28" i="6"/>
  <c r="F28" i="5"/>
  <c r="F28" i="4"/>
  <c r="F28" i="3"/>
  <c r="D30" i="10"/>
  <c r="D29" i="9"/>
  <c r="D29" i="8"/>
  <c r="D29" i="7"/>
  <c r="D29" i="6"/>
  <c r="D29" i="5"/>
  <c r="D29" i="4"/>
  <c r="D29" i="3"/>
  <c r="H32" i="10"/>
  <c r="H31" i="9"/>
  <c r="H31" i="8"/>
  <c r="H31" i="7"/>
  <c r="H31" i="6"/>
  <c r="H31" i="5"/>
  <c r="H31" i="4"/>
  <c r="H31" i="3"/>
  <c r="F33" i="10"/>
  <c r="F32" i="9"/>
  <c r="F32" i="8"/>
  <c r="F32" i="7"/>
  <c r="F32" i="6"/>
  <c r="F32" i="5"/>
  <c r="F32" i="4"/>
  <c r="F32" i="3"/>
  <c r="D34" i="10"/>
  <c r="D33" i="9"/>
  <c r="D33" i="8"/>
  <c r="D33" i="7"/>
  <c r="D33" i="6"/>
  <c r="D33" i="5"/>
  <c r="D33" i="4"/>
  <c r="D33" i="3"/>
  <c r="H36" i="10"/>
  <c r="H35" i="9"/>
  <c r="H35" i="8"/>
  <c r="H35" i="7"/>
  <c r="H35" i="6"/>
  <c r="H35" i="5"/>
  <c r="H35" i="4"/>
  <c r="H35" i="3"/>
  <c r="F37" i="10"/>
  <c r="F36" i="9"/>
  <c r="F36" i="8"/>
  <c r="F36" i="7"/>
  <c r="F36" i="6"/>
  <c r="F36" i="5"/>
  <c r="F36" i="4"/>
  <c r="F36" i="3"/>
  <c r="D38" i="10"/>
  <c r="D37" i="9"/>
  <c r="D37" i="8"/>
  <c r="D37" i="7"/>
  <c r="D37" i="6"/>
  <c r="D37" i="5"/>
  <c r="D37" i="4"/>
  <c r="D37" i="3"/>
  <c r="H40" i="10"/>
  <c r="H39" i="9"/>
  <c r="H39" i="8"/>
  <c r="H39" i="7"/>
  <c r="H39" i="6"/>
  <c r="H39" i="5"/>
  <c r="H39" i="4"/>
  <c r="H39" i="3"/>
  <c r="F41" i="10"/>
  <c r="F40" i="9"/>
  <c r="F40" i="8"/>
  <c r="F40" i="7"/>
  <c r="F40" i="6"/>
  <c r="F40" i="5"/>
  <c r="F40" i="4"/>
  <c r="F40" i="3"/>
  <c r="D42" i="10"/>
  <c r="D41" i="9"/>
  <c r="D41" i="8"/>
  <c r="D41" i="7"/>
  <c r="D41" i="6"/>
  <c r="D41" i="5"/>
  <c r="D41" i="4"/>
  <c r="D41" i="3"/>
  <c r="C2" i="2"/>
  <c r="E3" i="10"/>
  <c r="E2" i="9"/>
  <c r="E2" i="8"/>
  <c r="E2" i="7"/>
  <c r="E2" i="6"/>
  <c r="E2" i="5"/>
  <c r="E2" i="3"/>
  <c r="E2" i="4"/>
  <c r="G5" i="10"/>
  <c r="G4" i="9"/>
  <c r="G4" i="8"/>
  <c r="G4" i="7"/>
  <c r="G4" i="6"/>
  <c r="G4" i="5"/>
  <c r="G4" i="4"/>
  <c r="G4" i="3"/>
  <c r="E6" i="10"/>
  <c r="E5" i="9"/>
  <c r="E5" i="8"/>
  <c r="E5" i="7"/>
  <c r="E5" i="6"/>
  <c r="E5" i="5"/>
  <c r="E5" i="4"/>
  <c r="E5" i="3"/>
  <c r="C7" i="10"/>
  <c r="C6" i="9"/>
  <c r="C6" i="8"/>
  <c r="C6" i="7"/>
  <c r="C6" i="6"/>
  <c r="C6" i="5"/>
  <c r="C6" i="4"/>
  <c r="C6" i="3"/>
  <c r="G9" i="10"/>
  <c r="G8" i="9"/>
  <c r="G8" i="8"/>
  <c r="G8" i="7"/>
  <c r="G8" i="6"/>
  <c r="G8" i="5"/>
  <c r="G8" i="4"/>
  <c r="G8" i="3"/>
  <c r="E10" i="10"/>
  <c r="E9" i="9"/>
  <c r="E9" i="8"/>
  <c r="E9" i="7"/>
  <c r="E9" i="6"/>
  <c r="E9" i="5"/>
  <c r="E9" i="4"/>
  <c r="E9" i="3"/>
  <c r="C11" i="10"/>
  <c r="C10" i="9"/>
  <c r="C10" i="8"/>
  <c r="C10" i="7"/>
  <c r="C10" i="6"/>
  <c r="C10" i="5"/>
  <c r="C10" i="4"/>
  <c r="C10" i="3"/>
  <c r="G13" i="10"/>
  <c r="G12" i="9"/>
  <c r="G12" i="8"/>
  <c r="G12" i="7"/>
  <c r="G12" i="6"/>
  <c r="G12" i="5"/>
  <c r="G12" i="4"/>
  <c r="G12" i="3"/>
  <c r="E14" i="10"/>
  <c r="E13" i="9"/>
  <c r="E13" i="8"/>
  <c r="E13" i="7"/>
  <c r="E13" i="6"/>
  <c r="E13" i="5"/>
  <c r="E13" i="4"/>
  <c r="E13" i="3"/>
  <c r="C15" i="10"/>
  <c r="C14" i="9"/>
  <c r="C14" i="8"/>
  <c r="C14" i="7"/>
  <c r="C14" i="6"/>
  <c r="C14" i="5"/>
  <c r="C14" i="4"/>
  <c r="C14" i="3"/>
  <c r="G17" i="10"/>
  <c r="G16" i="9"/>
  <c r="G16" i="8"/>
  <c r="G16" i="7"/>
  <c r="G16" i="6"/>
  <c r="G16" i="5"/>
  <c r="G16" i="4"/>
  <c r="G16" i="3"/>
  <c r="E18" i="10"/>
  <c r="E17" i="9"/>
  <c r="E17" i="8"/>
  <c r="E17" i="7"/>
  <c r="E17" i="6"/>
  <c r="E17" i="5"/>
  <c r="E17" i="4"/>
  <c r="E17" i="3"/>
  <c r="C19" i="10"/>
  <c r="C18" i="9"/>
  <c r="C18" i="8"/>
  <c r="C18" i="7"/>
  <c r="C18" i="6"/>
  <c r="C18" i="5"/>
  <c r="C18" i="4"/>
  <c r="C18" i="3"/>
  <c r="G21" i="10"/>
  <c r="G20" i="9"/>
  <c r="G20" i="8"/>
  <c r="G20" i="7"/>
  <c r="G20" i="6"/>
  <c r="G20" i="5"/>
  <c r="G20" i="4"/>
  <c r="G20" i="3"/>
  <c r="E22" i="10"/>
  <c r="E21" i="9"/>
  <c r="E21" i="8"/>
  <c r="E21" i="7"/>
  <c r="E21" i="6"/>
  <c r="E21" i="5"/>
  <c r="E21" i="4"/>
  <c r="E21" i="3"/>
  <c r="C23" i="10"/>
  <c r="C22" i="9"/>
  <c r="C22" i="8"/>
  <c r="C22" i="7"/>
  <c r="C22" i="6"/>
  <c r="C22" i="5"/>
  <c r="C22" i="4"/>
  <c r="C22" i="3"/>
  <c r="G25" i="10"/>
  <c r="G24" i="9"/>
  <c r="G24" i="8"/>
  <c r="G24" i="7"/>
  <c r="G24" i="6"/>
  <c r="G24" i="5"/>
  <c r="G24" i="4"/>
  <c r="G24" i="3"/>
  <c r="E26" i="10"/>
  <c r="E25" i="9"/>
  <c r="E25" i="8"/>
  <c r="E25" i="7"/>
  <c r="E25" i="6"/>
  <c r="E25" i="5"/>
  <c r="E25" i="4"/>
  <c r="E25" i="3"/>
  <c r="C27" i="10"/>
  <c r="C26" i="9"/>
  <c r="C26" i="8"/>
  <c r="C26" i="7"/>
  <c r="C26" i="6"/>
  <c r="C26" i="5"/>
  <c r="C26" i="4"/>
  <c r="C26" i="3"/>
  <c r="G29" i="10"/>
  <c r="G28" i="9"/>
  <c r="G28" i="8"/>
  <c r="G28" i="7"/>
  <c r="G28" i="6"/>
  <c r="G28" i="5"/>
  <c r="G28" i="4"/>
  <c r="G28" i="3"/>
  <c r="E30" i="10"/>
  <c r="E29" i="9"/>
  <c r="E29" i="8"/>
  <c r="E29" i="7"/>
  <c r="E29" i="6"/>
  <c r="E29" i="5"/>
  <c r="E29" i="4"/>
  <c r="E29" i="3"/>
  <c r="C31" i="10"/>
  <c r="C30" i="9"/>
  <c r="C30" i="8"/>
  <c r="C30" i="7"/>
  <c r="C30" i="6"/>
  <c r="C30" i="5"/>
  <c r="C30" i="4"/>
  <c r="C30" i="3"/>
  <c r="G33" i="10"/>
  <c r="G32" i="9"/>
  <c r="G32" i="8"/>
  <c r="G32" i="7"/>
  <c r="G32" i="6"/>
  <c r="G32" i="5"/>
  <c r="G32" i="4"/>
  <c r="G32" i="3"/>
  <c r="E34" i="10"/>
  <c r="E33" i="9"/>
  <c r="E33" i="8"/>
  <c r="E33" i="7"/>
  <c r="E33" i="6"/>
  <c r="E33" i="5"/>
  <c r="E33" i="4"/>
  <c r="E33" i="3"/>
  <c r="C35" i="10"/>
  <c r="C34" i="9"/>
  <c r="C34" i="8"/>
  <c r="C34" i="7"/>
  <c r="C34" i="6"/>
  <c r="C34" i="5"/>
  <c r="C34" i="4"/>
  <c r="C34" i="3"/>
  <c r="G37" i="10"/>
  <c r="G36" i="9"/>
  <c r="G36" i="8"/>
  <c r="G36" i="7"/>
  <c r="G36" i="6"/>
  <c r="G36" i="5"/>
  <c r="G36" i="4"/>
  <c r="G36" i="3"/>
  <c r="E38" i="10"/>
  <c r="E37" i="9"/>
  <c r="E37" i="8"/>
  <c r="E37" i="7"/>
  <c r="E37" i="6"/>
  <c r="E37" i="5"/>
  <c r="E37" i="4"/>
  <c r="E37" i="3"/>
  <c r="C39" i="10"/>
  <c r="C38" i="9"/>
  <c r="C38" i="8"/>
  <c r="C38" i="7"/>
  <c r="C38" i="6"/>
  <c r="C38" i="5"/>
  <c r="C38" i="4"/>
  <c r="C38" i="3"/>
  <c r="G41" i="10"/>
  <c r="G40" i="9"/>
  <c r="G40" i="8"/>
  <c r="G40" i="7"/>
  <c r="G40" i="6"/>
  <c r="G40" i="5"/>
  <c r="G40" i="4"/>
  <c r="G40" i="3"/>
  <c r="E42" i="10"/>
  <c r="E41" i="9"/>
  <c r="E41" i="8"/>
  <c r="E41" i="7"/>
  <c r="E41" i="6"/>
  <c r="E41" i="5"/>
  <c r="E41" i="4"/>
  <c r="E41" i="3"/>
  <c r="C43" i="10"/>
  <c r="C42" i="9"/>
  <c r="C42" i="8"/>
  <c r="C42" i="7"/>
  <c r="C42" i="6"/>
  <c r="C42" i="5"/>
  <c r="C42" i="4"/>
  <c r="C42" i="3"/>
  <c r="D2" i="2"/>
  <c r="F3" i="10"/>
  <c r="F2" i="9"/>
  <c r="F2" i="8"/>
  <c r="F2" i="7"/>
  <c r="F2" i="6"/>
  <c r="F2" i="5"/>
  <c r="F2" i="4"/>
  <c r="F2" i="3"/>
  <c r="H5" i="10"/>
  <c r="H4" i="9"/>
  <c r="H4" i="8"/>
  <c r="H4" i="7"/>
  <c r="H4" i="6"/>
  <c r="H4" i="5"/>
  <c r="H4" i="4"/>
  <c r="H4" i="3"/>
  <c r="F6" i="10"/>
  <c r="F5" i="9"/>
  <c r="F5" i="8"/>
  <c r="F5" i="7"/>
  <c r="F5" i="6"/>
  <c r="F5" i="5"/>
  <c r="F5" i="4"/>
  <c r="F5" i="3"/>
  <c r="D7" i="10"/>
  <c r="D6" i="9"/>
  <c r="D6" i="8"/>
  <c r="D6" i="7"/>
  <c r="D6" i="6"/>
  <c r="D6" i="5"/>
  <c r="D6" i="4"/>
  <c r="D6" i="3"/>
  <c r="H9" i="10"/>
  <c r="H8" i="9"/>
  <c r="H8" i="8"/>
  <c r="H8" i="7"/>
  <c r="H8" i="6"/>
  <c r="H8" i="5"/>
  <c r="H8" i="4"/>
  <c r="H8" i="3"/>
  <c r="F10" i="10"/>
  <c r="F9" i="9"/>
  <c r="F9" i="8"/>
  <c r="F9" i="7"/>
  <c r="F9" i="6"/>
  <c r="F9" i="5"/>
  <c r="F9" i="4"/>
  <c r="F9" i="3"/>
  <c r="D11" i="10"/>
  <c r="D10" i="9"/>
  <c r="D10" i="8"/>
  <c r="D10" i="7"/>
  <c r="D10" i="6"/>
  <c r="D10" i="5"/>
  <c r="D10" i="4"/>
  <c r="D10" i="3"/>
  <c r="H13" i="10"/>
  <c r="H12" i="9"/>
  <c r="H12" i="8"/>
  <c r="H12" i="7"/>
  <c r="H12" i="6"/>
  <c r="H12" i="5"/>
  <c r="H12" i="4"/>
  <c r="H12" i="3"/>
  <c r="F14" i="10"/>
  <c r="F13" i="9"/>
  <c r="F13" i="8"/>
  <c r="F13" i="7"/>
  <c r="F13" i="6"/>
  <c r="F13" i="5"/>
  <c r="F13" i="4"/>
  <c r="F13" i="3"/>
  <c r="D15" i="10"/>
  <c r="D14" i="9"/>
  <c r="D14" i="8"/>
  <c r="D14" i="7"/>
  <c r="D14" i="6"/>
  <c r="D14" i="5"/>
  <c r="D14" i="4"/>
  <c r="D14" i="3"/>
  <c r="H17" i="10"/>
  <c r="H16" i="9"/>
  <c r="H16" i="8"/>
  <c r="H16" i="7"/>
  <c r="H16" i="6"/>
  <c r="H16" i="5"/>
  <c r="H16" i="4"/>
  <c r="H16" i="3"/>
  <c r="F18" i="10"/>
  <c r="F17" i="9"/>
  <c r="F17" i="8"/>
  <c r="F17" i="7"/>
  <c r="F17" i="6"/>
  <c r="F17" i="5"/>
  <c r="F17" i="4"/>
  <c r="F17" i="3"/>
  <c r="D19" i="10"/>
  <c r="D18" i="9"/>
  <c r="D18" i="8"/>
  <c r="D18" i="7"/>
  <c r="D18" i="6"/>
  <c r="D18" i="5"/>
  <c r="D18" i="4"/>
  <c r="D18" i="3"/>
  <c r="H21" i="10"/>
  <c r="H20" i="9"/>
  <c r="H20" i="8"/>
  <c r="H20" i="7"/>
  <c r="H20" i="6"/>
  <c r="H20" i="5"/>
  <c r="H20" i="4"/>
  <c r="H20" i="3"/>
  <c r="F22" i="10"/>
  <c r="F21" i="9"/>
  <c r="F21" i="8"/>
  <c r="F21" i="7"/>
  <c r="F21" i="6"/>
  <c r="F21" i="5"/>
  <c r="F21" i="4"/>
  <c r="F21" i="3"/>
  <c r="D23" i="10"/>
  <c r="D22" i="9"/>
  <c r="D22" i="8"/>
  <c r="D22" i="7"/>
  <c r="D22" i="6"/>
  <c r="D22" i="5"/>
  <c r="D22" i="4"/>
  <c r="D22" i="3"/>
  <c r="H25" i="10"/>
  <c r="H24" i="9"/>
  <c r="H24" i="8"/>
  <c r="H24" i="7"/>
  <c r="H24" i="6"/>
  <c r="H24" i="5"/>
  <c r="H24" i="4"/>
  <c r="H24" i="3"/>
  <c r="F26" i="10"/>
  <c r="F25" i="9"/>
  <c r="F25" i="8"/>
  <c r="F25" i="7"/>
  <c r="F25" i="6"/>
  <c r="F25" i="5"/>
  <c r="F25" i="4"/>
  <c r="F25" i="3"/>
  <c r="D27" i="10"/>
  <c r="D26" i="9"/>
  <c r="D26" i="8"/>
  <c r="D26" i="7"/>
  <c r="D26" i="6"/>
  <c r="D26" i="5"/>
  <c r="D26" i="4"/>
  <c r="D26" i="3"/>
  <c r="H29" i="10"/>
  <c r="H28" i="9"/>
  <c r="H28" i="8"/>
  <c r="H28" i="7"/>
  <c r="H28" i="6"/>
  <c r="H28" i="5"/>
  <c r="H28" i="4"/>
  <c r="H28" i="3"/>
  <c r="F30" i="10"/>
  <c r="F29" i="9"/>
  <c r="F29" i="8"/>
  <c r="F29" i="7"/>
  <c r="F29" i="5"/>
  <c r="F29" i="6"/>
  <c r="F29" i="4"/>
  <c r="F29" i="3"/>
  <c r="D31" i="10"/>
  <c r="D30" i="9"/>
  <c r="D30" i="8"/>
  <c r="D30" i="7"/>
  <c r="D30" i="6"/>
  <c r="D30" i="5"/>
  <c r="D30" i="4"/>
  <c r="D30" i="3"/>
  <c r="H33" i="10"/>
  <c r="H32" i="9"/>
  <c r="H32" i="8"/>
  <c r="H32" i="7"/>
  <c r="H32" i="6"/>
  <c r="H32" i="5"/>
  <c r="H32" i="4"/>
  <c r="H32" i="3"/>
  <c r="F34" i="10"/>
  <c r="F33" i="9"/>
  <c r="F33" i="8"/>
  <c r="F33" i="7"/>
  <c r="F33" i="6"/>
  <c r="F33" i="5"/>
  <c r="F33" i="4"/>
  <c r="F33" i="3"/>
  <c r="D35" i="10"/>
  <c r="D34" i="9"/>
  <c r="D34" i="8"/>
  <c r="D34" i="7"/>
  <c r="D34" i="6"/>
  <c r="D34" i="5"/>
  <c r="D34" i="4"/>
  <c r="D34" i="3"/>
  <c r="H37" i="10"/>
  <c r="H36" i="9"/>
  <c r="H36" i="8"/>
  <c r="H36" i="7"/>
  <c r="H36" i="6"/>
  <c r="H36" i="5"/>
  <c r="H36" i="4"/>
  <c r="H36" i="3"/>
  <c r="F38" i="10"/>
  <c r="F37" i="9"/>
  <c r="F37" i="8"/>
  <c r="F37" i="7"/>
  <c r="F37" i="6"/>
  <c r="F37" i="5"/>
  <c r="F37" i="4"/>
  <c r="F37" i="3"/>
  <c r="D39" i="10"/>
  <c r="D38" i="9"/>
  <c r="D38" i="8"/>
  <c r="D38" i="7"/>
  <c r="D38" i="6"/>
  <c r="D38" i="5"/>
  <c r="D38" i="4"/>
  <c r="D38" i="3"/>
  <c r="H41" i="10"/>
  <c r="H40" i="9"/>
  <c r="H40" i="8"/>
  <c r="H40" i="7"/>
  <c r="H40" i="6"/>
  <c r="H40" i="5"/>
  <c r="H40" i="4"/>
  <c r="H40" i="3"/>
  <c r="F42" i="10"/>
  <c r="F41" i="9"/>
  <c r="F41" i="8"/>
  <c r="F41" i="7"/>
  <c r="F41" i="6"/>
  <c r="F41" i="5"/>
  <c r="F41" i="4"/>
  <c r="F41" i="3"/>
  <c r="D43" i="10"/>
  <c r="D42" i="9"/>
  <c r="D42" i="8"/>
  <c r="D42" i="7"/>
  <c r="D42" i="6"/>
  <c r="D42" i="5"/>
  <c r="D42" i="4"/>
  <c r="D42" i="3"/>
  <c r="E2" i="2"/>
  <c r="G3" i="10"/>
  <c r="G2" i="9"/>
  <c r="G2" i="8"/>
  <c r="G2" i="7"/>
  <c r="G2" i="6"/>
  <c r="G2" i="5"/>
  <c r="G2" i="4"/>
  <c r="G2" i="3"/>
  <c r="C4" i="10"/>
  <c r="C3" i="9"/>
  <c r="C3" i="8"/>
  <c r="C3" i="7"/>
  <c r="C3" i="6"/>
  <c r="C3" i="5"/>
  <c r="C3" i="4"/>
  <c r="C3" i="3"/>
  <c r="G6" i="10"/>
  <c r="G5" i="9"/>
  <c r="G5" i="8"/>
  <c r="G5" i="7"/>
  <c r="G5" i="6"/>
  <c r="G5" i="5"/>
  <c r="G5" i="4"/>
  <c r="G5" i="3"/>
  <c r="E7" i="10"/>
  <c r="E6" i="9"/>
  <c r="E6" i="8"/>
  <c r="E6" i="7"/>
  <c r="E6" i="6"/>
  <c r="E6" i="5"/>
  <c r="E6" i="4"/>
  <c r="E6" i="3"/>
  <c r="C8" i="10"/>
  <c r="C7" i="9"/>
  <c r="C7" i="8"/>
  <c r="C7" i="7"/>
  <c r="C7" i="6"/>
  <c r="C7" i="5"/>
  <c r="C7" i="4"/>
  <c r="C7" i="3"/>
  <c r="G10" i="10"/>
  <c r="G9" i="9"/>
  <c r="G9" i="8"/>
  <c r="G9" i="7"/>
  <c r="G9" i="6"/>
  <c r="G9" i="5"/>
  <c r="G9" i="4"/>
  <c r="G9" i="3"/>
  <c r="E11" i="10"/>
  <c r="E10" i="9"/>
  <c r="E10" i="8"/>
  <c r="E10" i="7"/>
  <c r="E10" i="6"/>
  <c r="E10" i="5"/>
  <c r="E10" i="4"/>
  <c r="E10" i="3"/>
  <c r="C12" i="10"/>
  <c r="C11" i="9"/>
  <c r="C11" i="8"/>
  <c r="C11" i="7"/>
  <c r="C11" i="6"/>
  <c r="C11" i="5"/>
  <c r="C11" i="4"/>
  <c r="C11" i="3"/>
  <c r="G14" i="10"/>
  <c r="G13" i="9"/>
  <c r="G13" i="8"/>
  <c r="G13" i="7"/>
  <c r="G13" i="6"/>
  <c r="G13" i="5"/>
  <c r="G13" i="4"/>
  <c r="G13" i="3"/>
  <c r="E15" i="10"/>
  <c r="E14" i="9"/>
  <c r="E14" i="8"/>
  <c r="E14" i="7"/>
  <c r="E14" i="6"/>
  <c r="E14" i="5"/>
  <c r="E14" i="4"/>
  <c r="E14" i="3"/>
  <c r="C16" i="10"/>
  <c r="C15" i="9"/>
  <c r="C15" i="8"/>
  <c r="C15" i="7"/>
  <c r="C15" i="6"/>
  <c r="C15" i="5"/>
  <c r="C15" i="4"/>
  <c r="C15" i="3"/>
  <c r="G18" i="10"/>
  <c r="G17" i="9"/>
  <c r="G17" i="8"/>
  <c r="G17" i="7"/>
  <c r="G17" i="6"/>
  <c r="G17" i="5"/>
  <c r="G17" i="4"/>
  <c r="G17" i="3"/>
  <c r="E19" i="10"/>
  <c r="E18" i="9"/>
  <c r="E18" i="8"/>
  <c r="E18" i="7"/>
  <c r="E18" i="6"/>
  <c r="E18" i="5"/>
  <c r="E18" i="4"/>
  <c r="E18" i="3"/>
  <c r="C20" i="10"/>
  <c r="C19" i="9"/>
  <c r="C19" i="8"/>
  <c r="C19" i="7"/>
  <c r="C19" i="6"/>
  <c r="C19" i="5"/>
  <c r="C19" i="4"/>
  <c r="C19" i="3"/>
  <c r="G22" i="10"/>
  <c r="G21" i="9"/>
  <c r="G21" i="8"/>
  <c r="G21" i="7"/>
  <c r="G21" i="6"/>
  <c r="G21" i="5"/>
  <c r="G21" i="4"/>
  <c r="G21" i="3"/>
  <c r="E23" i="10"/>
  <c r="E22" i="9"/>
  <c r="E22" i="8"/>
  <c r="E22" i="7"/>
  <c r="E22" i="6"/>
  <c r="E22" i="5"/>
  <c r="E22" i="4"/>
  <c r="E22" i="3"/>
  <c r="C24" i="10"/>
  <c r="C23" i="9"/>
  <c r="C23" i="8"/>
  <c r="C23" i="7"/>
  <c r="C23" i="6"/>
  <c r="C23" i="5"/>
  <c r="C23" i="4"/>
  <c r="C23" i="3"/>
  <c r="G26" i="10"/>
  <c r="G25" i="9"/>
  <c r="G25" i="8"/>
  <c r="G25" i="7"/>
  <c r="G25" i="6"/>
  <c r="G25" i="5"/>
  <c r="G25" i="4"/>
  <c r="G25" i="3"/>
  <c r="E27" i="10"/>
  <c r="E26" i="9"/>
  <c r="E26" i="8"/>
  <c r="E26" i="7"/>
  <c r="E26" i="6"/>
  <c r="E26" i="5"/>
  <c r="E26" i="4"/>
  <c r="E26" i="3"/>
  <c r="C28" i="10"/>
  <c r="C27" i="9"/>
  <c r="C27" i="8"/>
  <c r="C27" i="7"/>
  <c r="C27" i="6"/>
  <c r="C27" i="5"/>
  <c r="C27" i="4"/>
  <c r="C27" i="3"/>
  <c r="G30" i="10"/>
  <c r="G29" i="9"/>
  <c r="G29" i="8"/>
  <c r="G29" i="7"/>
  <c r="G29" i="6"/>
  <c r="G29" i="5"/>
  <c r="G29" i="4"/>
  <c r="G29" i="3"/>
  <c r="E31" i="10"/>
  <c r="E30" i="9"/>
  <c r="E30" i="8"/>
  <c r="E30" i="7"/>
  <c r="E30" i="6"/>
  <c r="E30" i="5"/>
  <c r="E30" i="4"/>
  <c r="E30" i="3"/>
  <c r="C32" i="10"/>
  <c r="C31" i="9"/>
  <c r="C31" i="8"/>
  <c r="C31" i="7"/>
  <c r="C31" i="6"/>
  <c r="C31" i="5"/>
  <c r="C31" i="4"/>
  <c r="C31" i="3"/>
  <c r="G34" i="10"/>
  <c r="G33" i="9"/>
  <c r="G33" i="8"/>
  <c r="G33" i="7"/>
  <c r="G33" i="6"/>
  <c r="G33" i="5"/>
  <c r="G33" i="4"/>
  <c r="G33" i="3"/>
  <c r="E35" i="10"/>
  <c r="E34" i="9"/>
  <c r="E34" i="8"/>
  <c r="E34" i="7"/>
  <c r="E34" i="6"/>
  <c r="E34" i="5"/>
  <c r="E34" i="4"/>
  <c r="E34" i="3"/>
  <c r="C36" i="10"/>
  <c r="C35" i="9"/>
  <c r="C35" i="8"/>
  <c r="C35" i="7"/>
  <c r="C35" i="6"/>
  <c r="C35" i="5"/>
  <c r="C35" i="4"/>
  <c r="C35" i="3"/>
  <c r="G38" i="10"/>
  <c r="G37" i="9"/>
  <c r="G37" i="8"/>
  <c r="G37" i="7"/>
  <c r="G37" i="6"/>
  <c r="G37" i="5"/>
  <c r="G37" i="4"/>
  <c r="G37" i="3"/>
  <c r="E39" i="10"/>
  <c r="E38" i="9"/>
  <c r="E38" i="8"/>
  <c r="E38" i="7"/>
  <c r="E38" i="6"/>
  <c r="E38" i="5"/>
  <c r="E38" i="4"/>
  <c r="E38" i="3"/>
  <c r="C40" i="10"/>
  <c r="C39" i="9"/>
  <c r="C39" i="8"/>
  <c r="C39" i="7"/>
  <c r="C39" i="6"/>
  <c r="C39" i="5"/>
  <c r="C39" i="4"/>
  <c r="C39" i="3"/>
  <c r="G42" i="10"/>
  <c r="G41" i="9"/>
  <c r="G41" i="8"/>
  <c r="G41" i="7"/>
  <c r="G41" i="6"/>
  <c r="G41" i="5"/>
  <c r="G41" i="4"/>
  <c r="G41" i="3"/>
  <c r="E43" i="10"/>
  <c r="E42" i="9"/>
  <c r="E42" i="8"/>
  <c r="E42" i="7"/>
  <c r="E42" i="6"/>
  <c r="E42" i="5"/>
  <c r="E42" i="4"/>
  <c r="E42" i="3"/>
  <c r="F2" i="2"/>
  <c r="B23" i="5"/>
  <c r="B29" i="5"/>
  <c r="B19" i="5"/>
  <c r="B31" i="5"/>
  <c r="B39" i="5"/>
  <c r="B35" i="5"/>
  <c r="B5" i="7"/>
  <c r="B7" i="7"/>
  <c r="B10" i="7"/>
  <c r="B27" i="9"/>
  <c r="BT27" i="2" s="1"/>
  <c r="AB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<sst xmlns="http://schemas.openxmlformats.org/spreadsheetml/2006/main" count="8745" uniqueCount="1014">
  <si>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</si>
  <si>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</si>
  <si>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</si>
  <si>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</si>
  <si>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</si>
  <si>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</si>
  <si>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</si>
  <si>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</si>
  <si>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</si>
  <si>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</si>
  <si>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</si>
  <si>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</si>
  <si>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</si>
  <si>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</si>
  <si>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</si>
  <si>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</si>
  <si>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</si>
  <si>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</si>
  <si>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</si>
  <si>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</si>
  <si>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</si>
  <si>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</si>
  <si>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</si>
  <si>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</si>
  <si>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</si>
  <si>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</si>
  <si>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</si>
  <si>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</si>
  <si>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</si>
  <si>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</si>
  <si>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</si>
  <si>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</si>
  <si>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</si>
  <si>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</si>
  <si>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</si>
  <si>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</si>
  <si>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</si>
  <si>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</si>
  <si>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</si>
  <si>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</si>
  <si>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</si>
  <si>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</si>
  <si>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</si>
  <si>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</si>
  <si>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</si>
  <si>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</si>
  <si>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</si>
  <si>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</si>
  <si>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</si>
  <si>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</si>
  <si>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</si>
  <si>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</si>
  <si>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</si>
  <si>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t>
  </si>
  <si>
    <t>B</t>
  </si>
  <si>
    <t>Y</t>
  </si>
  <si>
    <t>-</t>
  </si>
  <si>
    <t>C</t>
  </si>
  <si>
    <t>E</t>
  </si>
  <si>
    <t>PAHs</t>
  </si>
  <si>
    <t>NO2</t>
  </si>
  <si>
    <t>10102-44-0</t>
  </si>
  <si>
    <t>233-272-6</t>
  </si>
  <si>
    <t>https://echa.europa.eu/substance-information/-/substanceinfo/100.030.234</t>
  </si>
  <si>
    <t>https://echa.europa.eu/brief-profile/-/briefprofile/100.030.234</t>
  </si>
  <si>
    <t>https://echa.europa.eu/information-on-chemicals/cl-inventory-database/-/discli/details/96282</t>
  </si>
  <si>
    <t>SO2</t>
  </si>
  <si>
    <t>7446-09-5</t>
  </si>
  <si>
    <t>231-195-2</t>
  </si>
  <si>
    <t>https://echa.europa.eu/substance-information/-/substanceinfo/100.028.359</t>
  </si>
  <si>
    <t>https://echa.europa.eu/brief-profile/-/briefprofile/100.028.359</t>
  </si>
  <si>
    <t>https://echa.europa.eu/information-on-chemicals/cl-inventory-database/-/discli/details/115657</t>
  </si>
  <si>
    <t>O3</t>
  </si>
  <si>
    <t>10028-15-6</t>
  </si>
  <si>
    <t>233-069-2</t>
  </si>
  <si>
    <t>https://echa.europa.eu/substance-information/-/substanceinfo/100.030.051</t>
  </si>
  <si>
    <t>https://echa.europa.eu/brief-profile/-/briefprofile/100.030.051</t>
  </si>
  <si>
    <t>https://echa.europa.eu/information-on-chemicals/cl-inventory-database/-/discli/details/132693</t>
  </si>
  <si>
    <t>CO</t>
  </si>
  <si>
    <t>630-08-0</t>
  </si>
  <si>
    <t>211-128-3</t>
  </si>
  <si>
    <t>https://echa.europa.eu/substance-information/-/substanceinfo/100.010.118</t>
  </si>
  <si>
    <t>https://echa.europa.eu/brief-profile/-/briefprofile/100.010.118</t>
  </si>
  <si>
    <t>https://echa.europa.eu/information-on-chemicals/cl-inventory-database/-/discli/details/28128</t>
  </si>
  <si>
    <t>Acenaphthene</t>
  </si>
  <si>
    <t>83-32-9</t>
  </si>
  <si>
    <t>201-469-6</t>
  </si>
  <si>
    <t>https://echa.europa.eu/substance-information/-/substanceinfo/100.001.336</t>
  </si>
  <si>
    <t>https://echa.europa.eu/brief-profile/-/briefprofile/100.001.336</t>
  </si>
  <si>
    <t>https://echa.europa.eu/information-on-chemicals/cl-inventory-database/-/discli/details/133563</t>
  </si>
  <si>
    <t>Acenaphthylene</t>
  </si>
  <si>
    <t>208-96-8</t>
  </si>
  <si>
    <t>205-917-1</t>
  </si>
  <si>
    <t>https://echa.europa.eu/substance-information/-/substanceinfo/100.005.380</t>
  </si>
  <si>
    <t>https://echa.europa.eu/information-on-chemicals/cl-inventory-database/-/discli/details/59285</t>
  </si>
  <si>
    <t>Anthracene</t>
  </si>
  <si>
    <t>120-12-7</t>
  </si>
  <si>
    <t>204-371-1</t>
  </si>
  <si>
    <t>https://echa.europa.eu/substance-information/-/substanceinfo/100.003.974</t>
  </si>
  <si>
    <t>https://echa.europa.eu/brief-profile/-/briefprofile/100.003.974</t>
  </si>
  <si>
    <t>https://echa.europa.eu/information-on-chemicals/cl-inventory-database/-/discli/details/101102</t>
  </si>
  <si>
    <t>BaA</t>
  </si>
  <si>
    <t>56-55-3</t>
  </si>
  <si>
    <t>200-280-6</t>
  </si>
  <si>
    <t>https://echa.europa.eu/substance-information/-/substanceinfo/100.000.255</t>
  </si>
  <si>
    <t>https://echa.europa.eu/information-on-chemicals/cl-inventory-database/-/discli/details/7093</t>
  </si>
  <si>
    <t>BaP</t>
  </si>
  <si>
    <t>50-32-8</t>
  </si>
  <si>
    <t>200-028-5</t>
  </si>
  <si>
    <t>https://echa.europa.eu/substance-information/-/substanceinfo/100.000.026</t>
  </si>
  <si>
    <t>https://echa.europa.eu/information-on-chemicals/cl-inventory-database/-/discli/details/20004</t>
  </si>
  <si>
    <t>BbFA</t>
  </si>
  <si>
    <t>205-99-2</t>
  </si>
  <si>
    <t>205-911-9</t>
  </si>
  <si>
    <t>https://echa.europa.eu/substance-information/-/substanceinfo/100.005.375</t>
  </si>
  <si>
    <t>https://echa.europa.eu/information-on-chemicals/cl-inventory-database/-/discli/details/45772</t>
  </si>
  <si>
    <t>BeP</t>
  </si>
  <si>
    <t>192-97-2</t>
  </si>
  <si>
    <t>205-892-7</t>
  </si>
  <si>
    <t>https://echa.europa.eu/substance-information/-/substanceinfo/100.005.358</t>
  </si>
  <si>
    <t>https://echa.europa.eu/information-on-chemicals/cl-inventory-database/-/discli/details/131125</t>
  </si>
  <si>
    <t>Benzo(ghi)perylene</t>
  </si>
  <si>
    <t>191-24-2</t>
  </si>
  <si>
    <t>205-883-8</t>
  </si>
  <si>
    <t>https://echa.europa.eu/substance-information/-/substanceinfo/100.005.350</t>
  </si>
  <si>
    <t>https://echa.europa.eu/information-on-chemicals/cl-inventory-database/-/discli/details/15793</t>
  </si>
  <si>
    <t>BjFA</t>
  </si>
  <si>
    <t>205-82-3</t>
  </si>
  <si>
    <t>205-910-3</t>
  </si>
  <si>
    <t>https://echa.europa.eu/substance-information/-/substanceinfo/100.005.374</t>
  </si>
  <si>
    <t>https://echa.europa.eu/information-on-chemicals/cl-inventory-database/-/discli/details/46135</t>
  </si>
  <si>
    <t>BkFA</t>
  </si>
  <si>
    <t>207-08-9</t>
  </si>
  <si>
    <t>205-916-6</t>
  </si>
  <si>
    <t>https://echa.europa.eu/substance-information/-/substanceinfo/100.005.379</t>
  </si>
  <si>
    <t>https://echa.europa.eu/information-on-chemicals/cl-inventory-database/-/discli/details/58814</t>
  </si>
  <si>
    <t>Dibenzo(ah)anthracene</t>
  </si>
  <si>
    <t>53-70-3</t>
  </si>
  <si>
    <t>200-181-8</t>
  </si>
  <si>
    <t>https://echa.europa.eu/substance-information/-/substanceinfo/100.000.166</t>
  </si>
  <si>
    <t>https://echa.europa.eu/information-on-chemicals/cl-inventory-database/-/discli/details/47655</t>
  </si>
  <si>
    <t>Fluoranthene</t>
  </si>
  <si>
    <t>206-44-0</t>
  </si>
  <si>
    <t>205-912-4</t>
  </si>
  <si>
    <t>https://echa.europa.eu/substance-information/-/substanceinfo/100.005.376</t>
  </si>
  <si>
    <t>https://echa.europa.eu/information-on-chemicals/cl-inventory-database/-/discli/details/56375</t>
  </si>
  <si>
    <t>Fluorene</t>
  </si>
  <si>
    <t>86-73-7</t>
  </si>
  <si>
    <t>201-695-5</t>
  </si>
  <si>
    <t>https://echa.europa.eu/substance-information/-/substanceinfo/100.001.541</t>
  </si>
  <si>
    <t>https://echa.europa.eu/brief-profile/-/briefprofile/100.001.541</t>
  </si>
  <si>
    <t>https://echa.europa.eu/information-on-chemicals/cl-inventory-database/-/discli/details/81845</t>
  </si>
  <si>
    <t>Chrysene/Benzo(a)phenanthrene</t>
  </si>
  <si>
    <t>218-01-9</t>
  </si>
  <si>
    <t>205-923-4</t>
  </si>
  <si>
    <t>https://echa.europa.eu/substance-information/-/substanceinfo/100.005.386</t>
  </si>
  <si>
    <t>https://echa.europa.eu/information-on-chemicals/cl-inventory-database/-/discli/details/64718</t>
  </si>
  <si>
    <t>Indeno(123-cd)pyrene</t>
  </si>
  <si>
    <t>193-39-5</t>
  </si>
  <si>
    <t>205-893-2</t>
  </si>
  <si>
    <t>https://echa.europa.eu/substance-information/-/substanceinfo/100.005.359</t>
  </si>
  <si>
    <t>https://echa.europa.eu/information-on-chemicals/cl-inventory-database/-/discli/details/128806</t>
  </si>
  <si>
    <t>Naphthalene</t>
  </si>
  <si>
    <t>91-20-3</t>
  </si>
  <si>
    <t>202-049-5</t>
  </si>
  <si>
    <t>https://echa.europa.eu/substance-information/-/substanceinfo/100.001.863</t>
  </si>
  <si>
    <t>https://echa.europa.eu/brief-profile/-/briefprofile/100.001.863</t>
  </si>
  <si>
    <t>https://echa.europa.eu/information-on-chemicals/cl-inventory-database/-/discli/details/50864</t>
  </si>
  <si>
    <t>Phenanthrene</t>
  </si>
  <si>
    <t>85-01-8</t>
  </si>
  <si>
    <t>201-581-5</t>
  </si>
  <si>
    <t>https://echa.europa.eu/substance-information/-/substanceinfo/100.001.437</t>
  </si>
  <si>
    <t>https://echa.europa.eu/information-on-chemicals/cl-inventory-database/-/discli/details/109754</t>
  </si>
  <si>
    <t>Pyrene</t>
  </si>
  <si>
    <t>129-00-0</t>
  </si>
  <si>
    <t>204-927-3</t>
  </si>
  <si>
    <t>https://echa.europa.eu/substance-information/-/substanceinfo/100.004.481</t>
  </si>
  <si>
    <t>https://echa.europa.eu/brief-profile/-/briefprofile/100.004.481</t>
  </si>
  <si>
    <t>https://echa.europa.eu/information-on-chemicals/cl-inventory-database/-/discli/details/87484</t>
  </si>
  <si>
    <t>1-Methylnapthalene</t>
  </si>
  <si>
    <t>90-12-0</t>
  </si>
  <si>
    <t>201-966-8</t>
  </si>
  <si>
    <t>https://echa.europa.eu/substance-information/-/substanceinfo/100.001.788</t>
  </si>
  <si>
    <t>https://echa.europa.eu/brief-profile/-/briefprofile/100.001.788</t>
  </si>
  <si>
    <t>https://echa.europa.eu/information-on-chemicals/cl-inventory-database/-/discli/details/20442</t>
  </si>
  <si>
    <t>1-Methylphenanthrene</t>
  </si>
  <si>
    <t>832-69-9</t>
  </si>
  <si>
    <t>212-622-1</t>
  </si>
  <si>
    <t>https://echa.europa.eu/substance-information/-/substanceinfo/100.011.475</t>
  </si>
  <si>
    <t>https://echa.europa.eu/information-on-chemicals/cl-inventory-database/-/discli/details/88561</t>
  </si>
  <si>
    <t>2,6-Dimethylnapthalene</t>
  </si>
  <si>
    <t>581-42-0</t>
  </si>
  <si>
    <t>209-464-0</t>
  </si>
  <si>
    <t>https://echa.europa.eu/substance-information/-/substanceinfo/100.008.605</t>
  </si>
  <si>
    <t>https://echa.europa.eu/information-on-chemicals/cl-inventory-database/-/discli/details/89901</t>
  </si>
  <si>
    <t>2-Methylnapthalene</t>
  </si>
  <si>
    <t>91-57-6</t>
  </si>
  <si>
    <t>202-078-3</t>
  </si>
  <si>
    <t>https://echa.europa.eu/substance-information/-/substanceinfo/100.001.890</t>
  </si>
  <si>
    <t>https://echa.europa.eu/brief-profile/-/briefprofile/100.001.890</t>
  </si>
  <si>
    <t>https://echa.europa.eu/information-on-chemicals/cl-inventory-database/-/discli/details/29321</t>
  </si>
  <si>
    <t>7.12-Dimethylbenz(a)anthracene</t>
  </si>
  <si>
    <t>57-97-6</t>
  </si>
  <si>
    <t>200-359-5</t>
  </si>
  <si>
    <t>https://echa.europa.eu/substance-information/-/substanceinfo/100.000.326</t>
  </si>
  <si>
    <t>https://echa.europa.eu/information-on-chemicals/cl-inventory-database/-/discli/details/71073</t>
  </si>
  <si>
    <t>2,3,5 - trimethylnaphthalene</t>
  </si>
  <si>
    <t>2245-38-7</t>
  </si>
  <si>
    <t>218-833-5</t>
  </si>
  <si>
    <t>https://echa.europa.eu/substance-information/-/substanceinfo/100.017.122</t>
  </si>
  <si>
    <t>https://echa.europa.eu/information-on-chemicals/cl-inventory-database/-/discli/details/45721</t>
  </si>
  <si>
    <t xml:space="preserve">Benzene </t>
  </si>
  <si>
    <t>71-43-2</t>
  </si>
  <si>
    <t>200-753-7</t>
  </si>
  <si>
    <t>https://echa.europa.eu/substance-information/-/substanceinfo/100.000.685</t>
  </si>
  <si>
    <t>https://echa.europa.eu/brief-profile/-/briefprofile/100.000.685</t>
  </si>
  <si>
    <t>https://echa.europa.eu/information-on-chemicals/cl-inventory-database/-/discli/details/127390</t>
  </si>
  <si>
    <t>Toluene</t>
  </si>
  <si>
    <t>108-88-3</t>
  </si>
  <si>
    <t>203-625-9</t>
  </si>
  <si>
    <t>https://echa.europa.eu/substance-information/-/substanceinfo/100.003.297</t>
  </si>
  <si>
    <t>https://echa.europa.eu/brief-profile/-/briefprofile/100.003.297</t>
  </si>
  <si>
    <t>https://echa.europa.eu/information-on-chemicals/cl-inventory-database/-/discli/details/30426</t>
  </si>
  <si>
    <t>Ethylbenzene</t>
  </si>
  <si>
    <t>100-41-4</t>
  </si>
  <si>
    <t>202-849-4</t>
  </si>
  <si>
    <t>https://echa.europa.eu/substance-information/-/substanceinfo/100.002.591</t>
  </si>
  <si>
    <t>https://echa.europa.eu/brief-profile/-/briefprofile/100.002.591</t>
  </si>
  <si>
    <t>https://echa.europa.eu/information-on-chemicals/cl-inventory-database/-/discli/details/274</t>
  </si>
  <si>
    <t>Xylene</t>
  </si>
  <si>
    <t>1330-20-7</t>
  </si>
  <si>
    <t>215-535-7</t>
  </si>
  <si>
    <t>https://echa.europa.eu/substance-information/-/substanceinfo/100.134.566</t>
  </si>
  <si>
    <t>https://echa.europa.eu/information-on-chemicals/cl-inventory-database/-/discli/details/87871</t>
  </si>
  <si>
    <t>o-xylene</t>
  </si>
  <si>
    <t>95-47-6</t>
  </si>
  <si>
    <t>202-422-2</t>
  </si>
  <si>
    <t>https://echa.europa.eu/substance-information/-/substanceinfo/100.002.203</t>
  </si>
  <si>
    <t>https://echa.europa.eu/brief-profile/-/briefprofile/100.002.203</t>
  </si>
  <si>
    <t>https://echa.europa.eu/information-on-chemicals/cl-inventory-database/-/discli/details/125167</t>
  </si>
  <si>
    <t>m-Xylene</t>
  </si>
  <si>
    <t>108-38-3</t>
  </si>
  <si>
    <t>203-576-3</t>
  </si>
  <si>
    <t>https://echa.europa.eu/substance-information/-/substanceinfo/100.003.252</t>
  </si>
  <si>
    <t>https://echa.europa.eu/brief-profile/-/briefprofile/100.003.252</t>
  </si>
  <si>
    <t>https://echa.europa.eu/information-on-chemicals/cl-inventory-database/-/discli/details/40127</t>
  </si>
  <si>
    <t>p-Xylene</t>
  </si>
  <si>
    <t>106-42-3</t>
  </si>
  <si>
    <t>203-396-5</t>
  </si>
  <si>
    <t>https://echa.europa.eu/substance-information/-/substanceinfo/100.003.088</t>
  </si>
  <si>
    <t>https://echa.europa.eu/brief-profile/-/briefprofile/100.003.088</t>
  </si>
  <si>
    <t>https://echa.europa.eu/information-on-chemicals/cl-inventory-database/-/discli/details/135927</t>
  </si>
  <si>
    <t>Formaldehyde</t>
  </si>
  <si>
    <t>50-00-0</t>
  </si>
  <si>
    <t>200-001-8</t>
  </si>
  <si>
    <t>https://echa.europa.eu/substance-information/-/substanceinfo/100.000.002</t>
  </si>
  <si>
    <t>https://echa.europa.eu/brief-profile/-/briefprofile/100.000.002</t>
  </si>
  <si>
    <t>https://echa.europa.eu/information-on-chemicals/cl-inventory-database/-/discli/details/55163</t>
  </si>
  <si>
    <t>Acetaldehyde</t>
  </si>
  <si>
    <t>75-07-0</t>
  </si>
  <si>
    <t>200-836-8</t>
  </si>
  <si>
    <t>https://echa.europa.eu/substance-information/-/substanceinfo/100.000.761</t>
  </si>
  <si>
    <t>https://echa.europa.eu/brief-profile/-/briefprofile/100.000.761</t>
  </si>
  <si>
    <t>https://echa.europa.eu/information-on-chemicals/cl-inventory-database/-/discli/details/10100</t>
  </si>
  <si>
    <t>Biologicals (mould, pollen)</t>
  </si>
  <si>
    <t>Particulate matter (PM1)</t>
  </si>
  <si>
    <t xml:space="preserve">Ultra-fine particles (UFP) </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</si>
  <si>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</si>
  <si>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</si>
  <si>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</si>
  <si>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</si>
  <si>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</si>
  <si>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</si>
  <si>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</si>
  <si>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</si>
  <si>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Annex I Part 1</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</si>
  <si>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</si>
  <si>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</si>
  <si>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</si>
  <si>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</si>
  <si>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</si>
  <si>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</si>
  <si>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</si>
  <si>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</si>
  <si>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</si>
  <si>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</si>
  <si>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</si>
  <si>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</si>
  <si>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</si>
  <si>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</si>
  <si>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</si>
  <si>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</si>
  <si>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</si>
  <si>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</si>
  <si>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</si>
  <si>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</si>
  <si>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</si>
  <si>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</si>
  <si>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</si>
  <si>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</si>
  <si>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</si>
  <si>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</si>
  <si>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</si>
  <si>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</si>
  <si>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</si>
  <si>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</si>
  <si>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</si>
  <si>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</si>
  <si>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</si>
  <si>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France</t>
  </si>
  <si>
    <t>17/03/2015</t>
  </si>
  <si>
    <t>19/09/2018</t>
  </si>
  <si>
    <t>https://echa.europa.eu/documents/10162/176064a8-0896-4124-87e1-75cdf2008d59</t>
  </si>
  <si>
    <t>&lt;a href="http://www.energypublishing.org/publication/ip-standard-test-methods/ip-346-determination-of-polycyclic-aromatics-in-unused-lubricating-base-oils-and-asphaltene-free-petroleum-fractions-dimethyl-sulphoxide-extraction-refractive-index-method"&gt;IP 346&lt;/a&gt;#&lt;a href="http://www.iso.org/iso/home/store/catalogue_tc/catalogue_detail.htm?csnumber=57940"&gt;ISO 21461:2012&lt;/a&gt;#&lt;a href="https://standards.cen.eu/dyn/www/f?p=204:110:0::::FSP_PROJECT,FSP_ORG_ID:33418,6003&amp;cs=1ED65A7C248424A8B05F824C2D56C9D3D"&gt;EN 16143:2013&lt;/a&gt;</t>
  </si>
  <si>
    <t>&lt;a href="https://eur-lex.europa.eu/legal-content/EN/TXT/?uri=uriserv:OJ.L_.2005.323.01.0051.01.ENG&amp;toc=OJ:L:2005:323:TOC"&gt;D 2005/69/EC&lt;/a&gt;#&lt;a href="https://eur-lex.europa.eu/legal-content/EN/TXT/?uri=uriserv:OJ.L_.2009.164.01.0007.01.ENG&amp;toc=OJ:L:2009:164:TOC"&gt;R 552/2009&lt;/a&gt;#&lt;a href="https://eur-lex.europa.eu/legal-content/EN/TXT/?uri=uriserv:OJ.L_.2013.328.01.0069.01.ENG&amp;toc=OJ:L:2013:328:TOC"&gt;R 1272/2013&lt;/a&gt;#&lt;a href="https://eur-lex.europa.eu/legal-content/EN/TXT/?uri=uriserv:OJ.L_.2015.058.01.0043.01.ENG&amp;toc=OJ:L:2015:058:TOC"&gt;R 326/2015&lt;/a&gt;</t>
  </si>
  <si>
    <t>&lt;a href="https://echa.europa.eu/support/qas-support/browse/-/qa/70Qx/view/ids/669"&gt;entry 669&lt;/a&gt;#&lt;a href="https://echa.europa.eu/support/qas-support/browse/-/qa/70Qx/view/ids/670"&gt;entry 670&lt;/a&gt;#&lt;a href="https://echa.europa.eu/support/qas-support/browse/-/qa/70Qx/view/ids/671"&gt;entry 671&lt;/a&gt;#&lt;a href="https://echa.europa.eu/support/qas-support/browse/-/qa/70Qx/view/ids/1476"&gt;entry 1476&lt;/a&gt;</t>
  </si>
  <si>
    <t>Netherlands</t>
  </si>
  <si>
    <t>Granules and mulches as infill material are characterised as mixtures. It is noted that if the concentrations of carcinogenic PAHs are as high as the generic limit for mixtures supplied to the general public defined in REACH, there is a concern. To ensure that no granules and mulches are placed on the market with such high PAH concentrations, a lower limit needs to be set.</t>
  </si>
  <si>
    <t>Granules as infill material are characterised as mixtures. It is noted that if the concentrations of carcinogenic PAHs are as high as the generic limit for mixtures supplied to the general public defined in REACH, there is a concern. To ensure that no plastic and rubber granulate is placed on the market with such high PAH concentrations, a lower limit needs to be set.</t>
  </si>
  <si>
    <t>NL in cooperation with ECHA.</t>
  </si>
  <si>
    <t>Opinion development</t>
  </si>
  <si>
    <t>30/06/2017</t>
  </si>
  <si>
    <t>20/07/2018</t>
  </si>
  <si>
    <t>23/08/2017</t>
  </si>
  <si>
    <t>23/10/2017</t>
  </si>
  <si>
    <t>https://echa.europa.eu/documents/10162/9777e99a-56fb-92da-7f0e-56fcf848cf18#https://echa.europa.eu/documents/10162/8cd5b317-ba3d-93ab-82cc-6d47fc0646fc</t>
  </si>
  <si>
    <t>https://echa.europa.eu/documents/10162/c18efa5f-3a93-5b9d-ea28-646462dc6a29</t>
  </si>
  <si>
    <t>16/11/2018</t>
  </si>
  <si>
    <t>19/03/2019</t>
  </si>
  <si>
    <t>https://echa.europa.eu/documents/10162/bed0e10a-e36e-df3c-5907-318886c1e215</t>
  </si>
  <si>
    <t>https://echa.europa.eu/documents/10162/0a91bee3-3e2d-ea2d-3e33-9c9e7b9e4ec5</t>
  </si>
  <si>
    <t>https://echa.europa.eu/documents/10162/07814dea-edf3-eb45-37c3-42d5b6fee69a</t>
  </si>
  <si>
    <t>https://echa.europa.eu/documents/10162/ef74f292-0d7e-2462-c062-fdc2146b774c#https://echa.europa.eu/documents/10162/0d2fcdfe-2f4b-3448-000d-b5aca25bd961</t>
  </si>
  <si>
    <t>19/06/2019</t>
  </si>
  <si>
    <t>19/08/2019</t>
  </si>
  <si>
    <t>https://echa.europa.eu/documents/10162/6635038f-5906-1cf6-7760-e59363785238</t>
  </si>
  <si>
    <t>https://echa.europa.eu/documents/10162/59f436ca-8afa-4adf-b108-27d7bc8a7751</t>
  </si>
  <si>
    <t>&lt;a href="https://eur-lex.europa.eu/legal-content/EN/TXT/?uri=uriserv:OJ.L_.2009.164.01.0007.01.ENG&amp;toc=OJ:L:2009:164:TOC"&gt;D 82/806/EEC&lt;/a&gt;#&lt;a href="https://eur-lex.europa.eu/legal-content/EN/TXT/?uri=uriserv:OJ.L_.1989.398.01.0019.01.ENG&amp;toc=OJ:L:1989:398:TOC"&gt;D 89/677/EEC&lt;/a&gt;#&lt;a href="https://eur-lex.europa.eu/legal-content/EN/TXT/?uri=uriserv:OJ.L_.2009.164.01.0007.01.ENG&amp;toc=OJ:L:2009:164:TOC"&gt;R 552/2009&lt;/a&gt;#&lt;a href="https://eur-lex.europa.eu/legal-content/EN/TXT/?uri=uriserv:OJ.L_.2015.233.01.0002.01.ENG&amp;toc=OJ:L:2015:233:TOC"&gt;R 1494/2015&lt;/a&gt;</t>
  </si>
  <si>
    <t>https://echa.europa.eu/documents/10162/f28ce048-676d-4d17-b939-0c08e9a0db9f</t>
  </si>
  <si>
    <t>&lt;a href="https://eur-lex.europa.eu/legal-content/EN/TXT/?uri=uriserv:OJ.L_.2005.309.01.0013.01.ENG&amp;toc=OJ:L:2005:309:TOC"&gt;D 2005/59/EC&lt;/a&gt;#&lt;a href="https://eur-lex.europa.eu/legal-content/EN/TXT/?uri=uriserv:OJ.L_.2009.164.01.0007.01.ENG&amp;toc=OJ:L:2009:164:TOC"&gt;R 552/2009&lt;/a&gt;</t>
  </si>
  <si>
    <t>&lt;a href="https://echa.europa.eu/support/qas-support/browse/-/qa/70Qx/view/ids/668"&gt;entry 668&lt;/a&gt;</t>
  </si>
  <si>
    <t>21/12/2017</t>
  </si>
  <si>
    <t>19/12/2018</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</si>
  <si>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</si>
  <si>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</si>
  <si>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</si>
  <si>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</si>
  <si>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</si>
  <si>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</si>
  <si>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</si>
  <si>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</si>
  <si>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</si>
  <si>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</si>
  <si>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</si>
  <si>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</si>
  <si>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</si>
  <si>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</si>
  <si>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</si>
  <si>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</si>
  <si>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</si>
  <si>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</si>
  <si>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</si>
  <si>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</si>
  <si>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</si>
  <si>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</si>
  <si>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</si>
  <si>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</si>
  <si>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</si>
  <si>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</si>
  <si>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</si>
  <si>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</si>
  <si>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</si>
  <si>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</si>
  <si>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Identified SVHC</t>
  </si>
  <si>
    <t>28/10/2008</t>
  </si>
  <si>
    <t>15/04/2008</t>
  </si>
  <si>
    <t>27/06/2008</t>
  </si>
  <si>
    <t>Germany</t>
  </si>
  <si>
    <t>30/06/2008</t>
  </si>
  <si>
    <t>14/08/2008</t>
  </si>
  <si>
    <t>2008</t>
  </si>
  <si>
    <t>07/08/2017</t>
  </si>
  <si>
    <t>05/09/2017</t>
  </si>
  <si>
    <t>20/10/2017</t>
  </si>
  <si>
    <t>2017</t>
  </si>
  <si>
    <t>Intention</t>
  </si>
  <si>
    <t>2013</t>
  </si>
  <si>
    <t>PBT (Article 57d)#vPvB (Article 57e)</t>
  </si>
  <si>
    <t>United Kingdom</t>
  </si>
  <si>
    <t>2012</t>
  </si>
  <si>
    <t>PBT (Article 57d)</t>
  </si>
  <si>
    <t>08/10/2008</t>
  </si>
  <si>
    <t>vPvB (Article 57e)</t>
  </si>
  <si>
    <t>15/01/2018</t>
  </si>
  <si>
    <t>30/11/2017</t>
  </si>
  <si>
    <t>2015</t>
  </si>
  <si>
    <t>2016</t>
  </si>
  <si>
    <t>06/08/2018</t>
  </si>
  <si>
    <t>27/06/2018</t>
  </si>
  <si>
    <t>Denmark</t>
  </si>
  <si>
    <t>https://echa.europa.eu/documents/10162/143cd93d-ee58-40c1-b0f1-3713cbb11535</t>
  </si>
  <si>
    <t>https://echa.europa.eu/documents/10162/c5f3267f-609d-4ccb-8645-5b7e02d3946c</t>
  </si>
  <si>
    <t>https://echa.europa.eu/documents/10162/f7c1321a-6709-40d6-b683-1fb870fb0ac4</t>
  </si>
  <si>
    <t>https://echa.europa.eu/documents/10162/87622091-3722-4de3-b2e9-6a4882d3df5e</t>
  </si>
  <si>
    <t>sia_notif_204-371-1_en.pdf#"https://echa.europa.eu/documents/10162/22aefe65-5bbc-4f27-8882-da4cab9aab30"#""</t>
  </si>
  <si>
    <t>https://echa.europa.eu/documents/10162/29394ea9-7521-81ca-c760-b40352c3b346</t>
  </si>
  <si>
    <t>https://echa.europa.eu/documents/10162/23a58907-434b-8d71-3add-055f76980532</t>
  </si>
  <si>
    <t>https://echa.europa.eu/documents/10162/6ebfefde-24a7-46de-ce22-107b84e2e857</t>
  </si>
  <si>
    <t>https://echa.europa.eu/documents/10162/e3ed2133-5608-9edc-b7e7-a55c29515067</t>
  </si>
  <si>
    <t>Carcinogenic (Article 57a)#PBT (Article 57d)#vPvB (Article 57e)</t>
  </si>
  <si>
    <t>https://echa.europa.eu/documents/10162/6adbea83-2790-92a4-06cd-ce39c4bf3211</t>
  </si>
  <si>
    <t>https://echa.europa.eu/documents/10162/7d8ac604-d716-4a97-8682-d3d5e5c4158f</t>
  </si>
  <si>
    <t>https://echa.europa.eu/documents/10162/75ad552f-1e59-2599-e379-55ecec998d3f</t>
  </si>
  <si>
    <t>https://echa.europa.eu/documents/10162/691e9c3a-6cc7-c90f-f4a2-e3e8dbe5282c</t>
  </si>
  <si>
    <t>sia_notif_200-280-6_en.pdf#"https://echa.europa.eu/documents/10162/309fad23-0a80-c882-adef-c6eb62654276"#""</t>
  </si>
  <si>
    <t>06/07/2017</t>
  </si>
  <si>
    <t>https://echa.europa.eu/documents/10162/0eec3a8e-a9ae-322e-4a41-3f9bafe8dc90#https://echa.europa.eu/documents/10162/729c3eb8-7d4b-03f8-f4dd-6bccdef5e58a</t>
  </si>
  <si>
    <t>https://echa.europa.eu/documents/10162/e108392b-599f-d05b-e25e-9f1dacc30a48</t>
  </si>
  <si>
    <t>https://echa.europa.eu/documents/10162/b38a8e42-46df-522f-c13a-76557dc3948a</t>
  </si>
  <si>
    <t>https://echa.europa.eu/documents/10162/6da9d338-940a-0b65-e846-4543ef834d55</t>
  </si>
  <si>
    <t>Carcinogenic (Article 57a)#Mutagenic (Article 57b)#Toxic for reproduction (Article 57c)#PBT (Article 57d)#vPvB (Article 57e)</t>
  </si>
  <si>
    <t>20/06/2016</t>
  </si>
  <si>
    <t>https://echa.europa.eu/documents/10162/4b054c5b-8511-4a30-8ef8-35ab143b4fd0</t>
  </si>
  <si>
    <t>https://echa.europa.eu/documents/10162/75ad6d26-78d9-4903-b06a-cf69953713dc</t>
  </si>
  <si>
    <t>https://echa.europa.eu/documents/10162/985e117f-38e2-4d45-9d0c-94413dd0462e</t>
  </si>
  <si>
    <t>https://echa.europa.eu/documents/10162/2f947c2c-3bce-4613-ad40-27996e8a06fa</t>
  </si>
  <si>
    <t>sia_notif_200-028-5_en.pdf#"https://echa.europa.eu/documents/10162/0cac8b71-d05d-3805-2130-bba8637ecb7e"#""</t>
  </si>
  <si>
    <t>20/10/2015</t>
  </si>
  <si>
    <t>01/02/2016</t>
  </si>
  <si>
    <t>29/02/2016</t>
  </si>
  <si>
    <t>14/04/2016</t>
  </si>
  <si>
    <t>https://echa.europa.eu/documents/10162/3e15d35b-731b-7789-665d-127be1736c51</t>
  </si>
  <si>
    <t>https://echa.europa.eu/documents/10162/dda49b29-fbb3-4cef-ed0c-d56b01ef3852</t>
  </si>
  <si>
    <t>https://echa.europa.eu/documents/10162/c02d3c0b-8ebb-327e-d4be-7b98fda19a36</t>
  </si>
  <si>
    <t>27/05/2016</t>
  </si>
  <si>
    <t>https://echa.europa.eu/documents/10162/fbcccb6a-f40a-68e8-80bb-2f2e7b876c63</t>
  </si>
  <si>
    <t>https://echa.europa.eu/documents/10162/ef81b8a3-7ec8-1380-d2ff-db1ceae26073</t>
  </si>
  <si>
    <t>https://echa.europa.eu/documents/10162/16752063-ed16-d532-0418-8613beeceab0</t>
  </si>
  <si>
    <t>https://echa.europa.eu/documents/10162/b45e78cd-5d70-0dd9-e895-e9fa89ab43d0</t>
  </si>
  <si>
    <t>https://echa.europa.eu/documents/10162/7b2c6d46-a79a-993d-f460-dc36161a3733</t>
  </si>
  <si>
    <t>sia_notif_205-883-8_en.pdf#"https://echa.europa.eu/documents/10162/c04fb495-3a92-4d90-e8cc-75547d416c00"#""</t>
  </si>
  <si>
    <t>07/02/2018</t>
  </si>
  <si>
    <t>08/03/2018</t>
  </si>
  <si>
    <t>23/04/2018</t>
  </si>
  <si>
    <t>https://echa.europa.eu/documents/10162/0a1e7e7c-0701-0ad0-c08d-3fc8820d99cc</t>
  </si>
  <si>
    <t>https://echa.europa.eu/documents/10162/201ddfcb-4233-52e0-c80f-f5b3db1ee3a5</t>
  </si>
  <si>
    <t>2018</t>
  </si>
  <si>
    <t>https://echa.europa.eu/documents/10162/eec12fc5-5b2b-269f-0447-9f3cae2bb121</t>
  </si>
  <si>
    <t>01/06/2018</t>
  </si>
  <si>
    <t>https://echa.europa.eu/documents/10162/018056dd-0a72-fb5c-c6c3-48e2b68374e5</t>
  </si>
  <si>
    <t>15/01/2019</t>
  </si>
  <si>
    <t>https://echa.europa.eu/documents/10162/afa7d75c-b83f-fef0-ae10-41e70a1e57f7</t>
  </si>
  <si>
    <t>https://echa.europa.eu/documents/10162/ae8cba56-9884-9e35-34c7-0369a4703600</t>
  </si>
  <si>
    <t>https://echa.europa.eu/documents/10162/06cc1281-efd9-9845-0215-e6b0c94c94db</t>
  </si>
  <si>
    <t>https://echa.europa.eu/documents/10162/aa74498e-1354-db8b-4ae4-e90fe8ad0744</t>
  </si>
  <si>
    <t>04/12/2017</t>
  </si>
  <si>
    <t>Belgium</t>
  </si>
  <si>
    <t>04/09/2018</t>
  </si>
  <si>
    <t>19/10/2018</t>
  </si>
  <si>
    <t>https://echa.europa.eu/documents/10162/c3e58ee6-314e-76ef-4c8a-b0698a257f34</t>
  </si>
  <si>
    <t>https://echa.europa.eu/documents/10162/b31d37b1-f39e-b7a3-ce90-8eea789832b6</t>
  </si>
  <si>
    <t>https://echa.europa.eu/documents/10162/564057c0-1161-6c2f-97fe-93d37caed66a</t>
  </si>
  <si>
    <t>12/12/2018</t>
  </si>
  <si>
    <t>https://echa.europa.eu/documents/10162/1e21be8d-36fd-0370-0e89-0c0616e7af12</t>
  </si>
  <si>
    <t>08/07/2019</t>
  </si>
  <si>
    <t>https://echa.europa.eu/documents/10162/21272691-d1a0-3334-fde9-a0782d9354a2</t>
  </si>
  <si>
    <t>https://echa.europa.eu/documents/10162/375e39c4-c59b-bfbd-d156-a1bf2a959108</t>
  </si>
  <si>
    <t>https://echa.europa.eu/documents/10162/0d1ee6d4-1a47-0737-35c7-3503f0fca417</t>
  </si>
  <si>
    <t>https://echa.europa.eu/documents/10162/7e5022d4-fbaf-7170-8488-f8fd2c508632</t>
  </si>
  <si>
    <t>https://echa.europa.eu/documents/10162/295904b9-1ea4-ba4e-3ba2-11d95c140618</t>
  </si>
  <si>
    <t>https://echa.europa.eu/documents/10162/e7d6c30e-e39b-6f6d-cdf1-5891f5871290</t>
  </si>
  <si>
    <t>https://echa.europa.eu/documents/10162/38239a0c-706c-0b6a-3117-38fbd0794c39</t>
  </si>
  <si>
    <t>https://echa.europa.eu/documents/10162/550a8caa-3444-160e-9886-a7884cbe1224</t>
  </si>
  <si>
    <t>https://echa.europa.eu/documents/10162/a7438bc1-a7fd-caef-d74a-ca33fc0f3610</t>
  </si>
  <si>
    <t>https://echa.europa.eu/documents/10162/2b898da9-812d-8a07-e059-e81d2c2883cb</t>
  </si>
  <si>
    <t>https://echa.europa.eu/documents/10162/92791ee1-40a6-f4dd-a2fe-927f6f1cb478</t>
  </si>
  <si>
    <t>https://echa.europa.eu/documents/10162/86c65434-fcf1-b935-4559-eb9e17cf996d</t>
  </si>
  <si>
    <t>sia_notif_205-923-4_en.pdf#"https://echa.europa.eu/documents/10162/bb103283-f403-4de2-ffe0-f9aed7198eb5"#""</t>
  </si>
  <si>
    <t>https://echa.europa.eu/documents/10162/64229fbc-064f-c245-6ac1-ad7cc79266a8#https://echa.europa.eu/documents/10162/03fd4bc9-c6e8-f6d6-70b0-02cbe0260da0</t>
  </si>
  <si>
    <t>https://echa.europa.eu/documents/10162/ca5de54d-09c4-84e3-a341-945d48fab0e2</t>
  </si>
  <si>
    <t>https://echa.europa.eu/documents/10162/f7ad4353-565c-a1bb-66e7-98a14bdd4daa</t>
  </si>
  <si>
    <t>https://echa.europa.eu/documents/10162/cf5cf73c-41a6-fb91-fb6b-0c0eaf075b2a</t>
  </si>
  <si>
    <t>https://echa.europa.eu/documents/10162/91535066-71da-d9b4-71cc-8d4003b7f983</t>
  </si>
  <si>
    <t>https://echa.europa.eu/documents/10162/efc23200-6f59-12c6-4b18-533a80aa7b4f</t>
  </si>
  <si>
    <t>https://echa.europa.eu/documents/10162/c62a1c4a-ceec-3a00-52a4-0a298f7d8bb3</t>
  </si>
  <si>
    <t>https://echa.europa.eu/documents/10162/e438fc9e-02b6-214d-bf7d-d3d8e36f5162</t>
  </si>
  <si>
    <t>22/09/2017</t>
  </si>
  <si>
    <t>https://echa.europa.eu/documents/10162/fa4409d4-fb3a-174f-c048-6ebfa5b86407</t>
  </si>
  <si>
    <t>https://echa.europa.eu/documents/10162/cf2b347a-f6d7-0812-a465-72b99999ace3</t>
  </si>
  <si>
    <t>https://echa.europa.eu/documents/10162/7c84435d-fd56-ba0d-d704-2eef295a4a37</t>
  </si>
  <si>
    <t>https://echa.europa.eu/documents/10162/abc44d64-7bfe-ee88-d8a6-7ea30a448360</t>
  </si>
  <si>
    <t>https://echa.europa.eu/documents/10162/d6b1b306-6f05-9765-204a-689334527ef9</t>
  </si>
  <si>
    <t>https://echa.europa.eu/documents/10162/bf9b02a4-6e4b-b1bf-2c58-6d61f5998817</t>
  </si>
  <si>
    <t>https://echa.europa.eu/documents/10162/47121daf-04a7-6d4a-b0b6-595794d3e66c</t>
  </si>
  <si>
    <t>https://echa.europa.eu/documents/10162/ecfa3b19-c8e7-0016-7aab-a110a02d34a1</t>
  </si>
  <si>
    <t>https://echa.europa.eu/documents/10162/7e535514-4f68-3ce7-35b5-3344574de670</t>
  </si>
  <si>
    <t>https://echa.europa.eu/documents/10162/cedd5d59-3f11-ab3c-eedc-8961ba14901f</t>
  </si>
  <si>
    <t>https://echa.europa.eu/documents/10162/55f3430f-f472-ad1b-5be9-fd25e5897747</t>
  </si>
  <si>
    <t>https://echa.europa.eu/documents/10162/33f679af-b6dd-c757-54b1-246d9684ed7a</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</si>
  <si>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</si>
  <si>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</si>
  <si>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</si>
  <si>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</si>
  <si>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</si>
  <si>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</si>
  <si>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</si>
  <si>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</si>
  <si>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</si>
  <si>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</si>
  <si>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</si>
  <si>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</si>
  <si>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</si>
  <si>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</si>
  <si>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</si>
  <si>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</si>
  <si>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</si>
  <si>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</si>
  <si>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29/02/2012</t>
  </si>
  <si>
    <t>Concluded</t>
  </si>
  <si>
    <t>Federal Institute for Occupational Safety and Health, Division 5 &amp;#34;Federal Office for Chemicals&amp;#34;</t>
  </si>
  <si>
    <t>22/02/2019</t>
  </si>
  <si>
    <t>Not started</t>
  </si>
  <si>
    <t>26/03/2014</t>
  </si>
  <si>
    <t>Information requested</t>
  </si>
  <si>
    <t>2020</t>
  </si>
  <si>
    <t>03/07/2019</t>
  </si>
  <si>
    <t>https://echa.europa.eu/web/guest/ed-assessment/-/dislist/substance/external/100.028.359</t>
  </si>
  <si>
    <t>https://echa.europa.eu/web/guest/registry-of-clh-intentions-until-outcome/-/dislist/substance/external/100.028.359</t>
  </si>
  <si>
    <t>https://echa.europa.eu/web/guest/ed-assessment/-/dislist/substance/external/100.030.051</t>
  </si>
  <si>
    <t>https://echa.europa.eu/web/guest/registry-of-clh-intentions-until-outcome/-/dislist/substance/external/100.030.051</t>
  </si>
  <si>
    <t>https://echa.europa.eu/web/guest/information-on-chemicals/dossier-evaluation-status/-/dislist/substance/external/100.010.118</t>
  </si>
  <si>
    <t>https://echa.europa.eu/web/guest/rmoa/-/dislist/substance/external/100.001.336</t>
  </si>
  <si>
    <t>https://echa.europa.eu/web/guest/registry-of-svhc-intentions/-/dislist/substance/external/100.003.974</t>
  </si>
  <si>
    <t>https://echa.europa.eu/web/guest/rmoa/-/dislist/substance/external/100.000.255</t>
  </si>
  <si>
    <t>https://echa.europa.eu/web/guest/registry-of-svhc-intentions/-/dislist/substance/external/100.000.255</t>
  </si>
  <si>
    <t>https://echa.europa.eu/web/guest/registry-of-svhc-intentions/-/dislist/substance/external/100.000.026</t>
  </si>
  <si>
    <t>https://echa.europa.eu/web/guest/registry-of-restriction-intentions/-/dislist/substance/external/100.005.375</t>
  </si>
  <si>
    <t>https://echa.europa.eu/web/guest/registry-of-restriction-intentions/-/dislist/substance/external/100.005.358</t>
  </si>
  <si>
    <t>https://echa.europa.eu/web/guest/rmoa/-/dislist/substance/external/100.005.350</t>
  </si>
  <si>
    <t>https://echa.europa.eu/web/guest/registry-of-svhc-intentions/-/dislist/substance/external/100.005.350</t>
  </si>
  <si>
    <t>https://echa.europa.eu/web/guest/registry-of-restriction-intentions/-/dislist/substance/external/100.005.374</t>
  </si>
  <si>
    <t>https://echa.europa.eu/web/guest/rmoa/-/dislist/substance/external/100.005.379</t>
  </si>
  <si>
    <t>https://echa.europa.eu/web/guest/registry-of-svhc-intentions/-/dislist/substance/external/100.005.379</t>
  </si>
  <si>
    <t>https://echa.europa.eu/web/guest/registry-of-restriction-intentions/-/dislist/substance/external/100.000.166</t>
  </si>
  <si>
    <t>https://echa.europa.eu/web/guest/pbt/-/dislist/substance/external/100.005.376</t>
  </si>
  <si>
    <t>https://echa.europa.eu/web/guest/rmoa/-/dislist/substance/external/100.005.376</t>
  </si>
  <si>
    <t>https://echa.europa.eu/web/guest/registry-of-svhc-intentions/-/dislist/substance/external/100.005.376</t>
  </si>
  <si>
    <t>https://echa.europa.eu/web/guest/rmoa/-/dislist/substance/external/100.005.386</t>
  </si>
  <si>
    <t>https://echa.europa.eu/web/guest/registry-of-svhc-intentions/-/dislist/substance/external/100.005.386</t>
  </si>
  <si>
    <t>https://echa.europa.eu/web/guest/information-on-chemicals/dossier-evaluation-status/-/dislist/substance/external/100.001.863</t>
  </si>
  <si>
    <t>https://echa.europa.eu/web/guest/information-on-chemicals/evaluation/community-rolling-action-plan/corap-table/-/dislist/substance/external/100.001.863</t>
  </si>
  <si>
    <t>UK REACH CA Health and Safety Executive</t>
  </si>
  <si>
    <t>Exposure of workers#High (aggregated) tonnage#High RCR#Other exposure/risk based concern</t>
  </si>
  <si>
    <t>https://echa.europa.eu/documents/10162/d601b0fe-07b0-4b95-bb97-9a9d763123c5</t>
  </si>
  <si>
    <t>https://echa.europa.eu/documents/10162/af5e02ef-00a6-786e-024b-f483034b62e9</t>
  </si>
  <si>
    <t>https://echa.europa.eu/web/guest/rmoa/-/dislist/substance/external/100.001.437</t>
  </si>
  <si>
    <t>https://echa.europa.eu/web/guest/registry-of-svhc-intentions/-/dislist/substance/external/100.001.437</t>
  </si>
  <si>
    <t>https://echa.europa.eu/web/guest/pbt/-/dislist/substance/external/100.004.481</t>
  </si>
  <si>
    <t>https://echa.europa.eu/web/guest/rmoa/-/dislist/substance/external/100.004.481</t>
  </si>
  <si>
    <t>https://echa.europa.eu/web/guest/registry-of-svhc-intentions/-/dislist/substance/external/100.004.481</t>
  </si>
  <si>
    <t>https://echa.europa.eu/web/guest/information-on-chemicals/dossier-evaluation-status/-/dislist/substance/external/100.000.685</t>
  </si>
  <si>
    <t>https://echa.europa.eu/web/guest/information-on-chemicals/evaluation/community-rolling-action-plan/corap-table/-/dislist/substance/external/100.003.297</t>
  </si>
  <si>
    <t>https://echa.europa.eu/web/guest/rmoa/-/dislist/substance/external/100.003.297</t>
  </si>
  <si>
    <t>Finland</t>
  </si>
  <si>
    <t>Turvallisuus- ja kemikaalivirasto (Tukes) / Finnish Safety and Chemicals Agency (Tukes)</t>
  </si>
  <si>
    <t>CMR#Other hazard based concern#Consumer use#High (aggregated) tonnage#Wide dispersive use</t>
  </si>
  <si>
    <t>https://echa.europa.eu/documents/10162/03167071-aa36-4bc3-9a08-00475f9a16d1#https://echa.europa.eu/documents/10162/ea4c2657-8442-4e6d-aad8-22884fab5778</t>
  </si>
  <si>
    <t>https://echa.europa.eu/web/guest/information-on-chemicals/dossier-evaluation-status/-/dislist/substance/external/100.002.591</t>
  </si>
  <si>
    <t>https://echa.europa.eu/web/guest/registry-of-clh-intentions-until-outcome/-/dislist/substance/external/100.002.591</t>
  </si>
  <si>
    <t>https://echa.europa.eu/web/guest/information-on-chemicals/dossier-evaluation-status/-/dislist/substance/external/100.014.124</t>
  </si>
  <si>
    <t>https://echa.europa.eu/web/guest/information-on-chemicals/evaluation/community-rolling-action-plan/corap-table/-/dislist/substance/external/100.014.124</t>
  </si>
  <si>
    <t>20/03/2013</t>
  </si>
  <si>
    <t>Suspected CMR#Suspected Sensitiser#Consumer use#Cumulative exposure#High (aggregated) tonnage#High RCR#Wide dispersive use</t>
  </si>
  <si>
    <t>https://echa.europa.eu/documents/10162/64cb5c4b-9987-4f36-b864-8a3fde6a0c70</t>
  </si>
  <si>
    <t>Due to the indication of structural similarity, this substance may potentially be addressed in a joint evaluation with 905-562-9, 905-588-0.</t>
  </si>
  <si>
    <t>https://echa.europa.eu/web/guest/information-on-chemicals/dossier-evaluation-status/-/dislist/substance/external/100.002.203</t>
  </si>
  <si>
    <t>https://echa.europa.eu/web/guest/information-on-chemicals/evaluation/community-rolling-action-plan/corap-table/-/dislist/substance/external/100.002.203</t>
  </si>
  <si>
    <t>https://echa.europa.eu/documents/10162/c204d36e-f16f-4a27-affd-e5779035790d</t>
  </si>
  <si>
    <t>https://echa.europa.eu/documents/10162/af586a59-eb77-fb3c-4f8f-35781cf507cd</t>
  </si>
  <si>
    <t>Due to the indication of structural similarity between EC: 202-422-2, 203-396-5, 203-576-3, there may be a (potential) joined evaluation of these substances.</t>
  </si>
  <si>
    <t>https://echa.europa.eu/web/guest/information-on-chemicals/dossier-evaluation-status/-/dislist/substance/external/100.003.252</t>
  </si>
  <si>
    <t>https://echa.europa.eu/web/guest/information-on-chemicals/evaluation/community-rolling-action-plan/corap-table/-/dislist/substance/external/100.003.252</t>
  </si>
  <si>
    <t>https://echa.europa.eu/documents/10162/0c71ed68-b814-4249-a09b-56bc9a214dd5</t>
  </si>
  <si>
    <t>https://echa.europa.eu/documents/10162/6124be44-e7d4-7db0-eab7-7262ad81d5d8</t>
  </si>
  <si>
    <t>https://echa.europa.eu/web/guest/information-on-chemicals/dossier-evaluation-status/-/dislist/substance/external/100.003.088</t>
  </si>
  <si>
    <t>https://echa.europa.eu/web/guest/information-on-chemicals/evaluation/community-rolling-action-plan/corap-table/-/dislist/substance/external/100.003.088</t>
  </si>
  <si>
    <t>https://echa.europa.eu/documents/10162/48a2b63d-e1de-4775-81b9-ed8901feab10</t>
  </si>
  <si>
    <t>https://echa.europa.eu/documents/10162/cb44ae93-1dcc-4191-2e26-b76d94444e94</t>
  </si>
  <si>
    <t>https://echa.europa.eu/web/guest/information-on-chemicals/dossier-evaluation-status/-/dislist/substance/external/100.000.002</t>
  </si>
  <si>
    <t>https://echa.europa.eu/web/guest/information-on-chemicals/evaluation/community-rolling-action-plan/corap-table/-/dislist/substance/external/100.000.002</t>
  </si>
  <si>
    <t>https://echa.europa.eu/web/guest/rmoa/-/dislist/substance/external/100.000.002</t>
  </si>
  <si>
    <t>https://echa.europa.eu/web/guest/registry-of-clh-intentions-until-outcome/-/dislist/substance/external/100.000.002</t>
  </si>
  <si>
    <t>French Agency for Food, Environmental and Occupational Health &amp;amp; Safety (Anses)</t>
  </si>
  <si>
    <t>CMR#Exposure of workers#High (aggregated) tonnage#Wide dispersive use</t>
  </si>
  <si>
    <t>https://echa.europa.eu/documents/10162/3a16a9ef-b5df-4c94-b12d-f419502b01c7</t>
  </si>
  <si>
    <t>https://echa.europa.eu/documents/10162/1cc58141-07a2-49ed-9ef9-c6c4fcf9d74b</t>
  </si>
  <si>
    <t>https://echa.europa.eu/documents/10162/0e49a55b-acde-0d6b-d18a-7b30d13dd4c1</t>
  </si>
  <si>
    <t>https://echa.europa.eu/web/guest/registry-of-clh-intentions-until-outcome/-/dislist/substance/external/100.000.761</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</si>
  <si>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</si>
  <si>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</si>
  <si>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</si>
  <si>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</si>
  <si>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</si>
  <si>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</si>
  <si>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</si>
  <si>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</si>
  <si>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</si>
  <si>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</si>
  <si>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</si>
  <si>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</si>
  <si>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</si>
  <si>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</si>
  <si>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</si>
  <si>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</si>
  <si>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</si>
  <si>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</si>
  <si>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</si>
  <si>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</si>
  <si>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</si>
  <si>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</si>
  <si>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</si>
  <si>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</si>
  <si>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</si>
  <si>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</si>
  <si>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</si>
  <si>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</si>
  <si>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</si>
  <si>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</si>
  <si>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</si>
  <si>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GHS08; GHS07; GHS09; Dgr</t>
  </si>
  <si>
    <t>CLP00</t>
  </si>
  <si>
    <t>CLP00/ATP01</t>
  </si>
  <si>
    <t xml:space="preserve">*; </t>
  </si>
  <si>
    <t>Chemical registered under REACH</t>
  </si>
  <si>
    <t>Submitted</t>
  </si>
  <si>
    <t>Opinion Adopted</t>
  </si>
  <si>
    <t>10/06/2008</t>
  </si>
  <si>
    <t>&lt;a href="http://eur-lex.europa.eu/legal-content/EN/TXT/?uri=CELEX:02008R1272-20170101"&gt;Official Journal&lt;/a&gt;</t>
  </si>
  <si>
    <t>02/04/2019</t>
  </si>
  <si>
    <t>Germ cell mutagenicity
Carcinogenicity</t>
  </si>
  <si>
    <t>30/12/2018</t>
  </si>
  <si>
    <t>U</t>
  </si>
  <si>
    <t>GHS08; GHS09; Dgr</t>
  </si>
  <si>
    <t>Reproductive toxicity</t>
  </si>
  <si>
    <t>17/07/2012</t>
  </si>
  <si>
    <t>03/03/2011</t>
  </si>
  <si>
    <t>17/01/2011</t>
  </si>
  <si>
    <t xml:space="preserve">Ox. Gas 1; Press. Gas; Acute Tox. 2 *; Skin Corr. 1B; </t>
  </si>
  <si>
    <t xml:space="preserve">H270; ; H330; H314; </t>
  </si>
  <si>
    <t>GHS04; GHS03; GHS06; GHS05; Dgr</t>
  </si>
  <si>
    <t xml:space="preserve">H270; H330; H314; </t>
  </si>
  <si>
    <t xml:space="preserve">*; STOT SE 3; H335: C ≥ 0,5 %; </t>
  </si>
  <si>
    <t xml:space="preserve">5 </t>
  </si>
  <si>
    <t xml:space="preserve">Press. Gas; Acute Tox. 3 *; Skin Corr. 1B; </t>
  </si>
  <si>
    <t xml:space="preserve">; H331; H314; </t>
  </si>
  <si>
    <t>GHS04; GHS06; GHS05; Dgr</t>
  </si>
  <si>
    <t xml:space="preserve">H331; H314; </t>
  </si>
  <si>
    <t>5 U</t>
  </si>
  <si>
    <t>Active substance in Biocidal Products</t>
  </si>
  <si>
    <t>Press. Gas, H280#Acute Tox. 3*, H331#Skin Corr. 1B, H314</t>
  </si>
  <si>
    <t>12/06/2017</t>
  </si>
  <si>
    <t>016-011-00-9</t>
  </si>
  <si>
    <t>02/08/2016</t>
  </si>
  <si>
    <t>Ox. Gas 1, H270#Acute Tox. 1, H330#Muta. 2, H341#Carc. 2, H351#STOT SE 1, H370#STOT SE 3, H335#STOT RE 1, H372#Hazardous to the aquatic environment</t>
  </si>
  <si>
    <t xml:space="preserve">Acute Tox. 1 H330 ATE &amp;lt; 10ppm; STOT SE 1 (nervous system) 0.02%; STOT RE 1 (cardiovascular system) 0.05%; STOT RE 1 (nervous system) 0.03%; STOT RE 1 (respiratory system) 0.1%  </t>
  </si>
  <si>
    <t>Ox. Gas 1, H270#Acute Tox. 1, H330#Muta. 2, H341#Carc. 2, H351#STOT SE 1, H370#STOT SE 3, H335#STOT RE 1, H372</t>
  </si>
  <si>
    <t>Aside from the classification for physical hazards no preliminary classification for this substance can be stated yet.</t>
  </si>
  <si>
    <t xml:space="preserve">Flam. Gas 1; Press. Gas; Repr. 1A; Acute Tox. 3 *; STOT RE 1; </t>
  </si>
  <si>
    <t xml:space="preserve">H220; ; H360D ***; H331; H372 **; </t>
  </si>
  <si>
    <t>GHS02; GHS04; GHS06; GHS08; Dgr</t>
  </si>
  <si>
    <t xml:space="preserve">H220; H360D ***; H331; H372 **; </t>
  </si>
  <si>
    <t xml:space="preserve">Carc. 1B; Aquatic Acute 1; Aquatic Chronic 1; </t>
  </si>
  <si>
    <t xml:space="preserve">H350; H400; H410; </t>
  </si>
  <si>
    <t xml:space="preserve">H350; H410; </t>
  </si>
  <si>
    <t xml:space="preserve">M=100; </t>
  </si>
  <si>
    <t xml:space="preserve">Carc. 1B; Muta. 1B; Repr. 1B; Skin Sens. 1; Aquatic Acute 1; Aquatic Chronic 1; </t>
  </si>
  <si>
    <t xml:space="preserve">H350; H340; H360FD; H317; H400; H410; </t>
  </si>
  <si>
    <t xml:space="preserve">H350; H340; H360FD; H317; H410; ; </t>
  </si>
  <si>
    <t xml:space="preserve">Carc. 1B; H350: C ≥ 0,01 %; </t>
  </si>
  <si>
    <t xml:space="preserve">Carc. 1B; H350: C ≥ 0,01 %; M=100; </t>
  </si>
  <si>
    <t xml:space="preserve">Carc. 1B; Muta. 2; Aquatic Acute 1; Aquatic Chronic 1; </t>
  </si>
  <si>
    <t xml:space="preserve">H350; H341; H400; H410; </t>
  </si>
  <si>
    <t xml:space="preserve">H350; H341; H410; </t>
  </si>
  <si>
    <t xml:space="preserve">Carc. 2; Acute Tox. 4 *; Aquatic Acute 1; Aquatic Chronic 1; </t>
  </si>
  <si>
    <t xml:space="preserve">H351; H302; H400; H410; </t>
  </si>
  <si>
    <t>GHS07; GHS08; GHS09; Wng</t>
  </si>
  <si>
    <t xml:space="preserve">H351; H302; H410; </t>
  </si>
  <si>
    <t xml:space="preserve">Flam. Liq. 2; Carc. 1A; Muta. 1B; Asp. Tox. 1; STOT RE 1; Skin Irrit. 2; Eye Irrit. 2; </t>
  </si>
  <si>
    <t xml:space="preserve">H225; H350; H340; H304; H372 **; H315; H319; </t>
  </si>
  <si>
    <t>GHS02; GHS08; GHS07; Dgr</t>
  </si>
  <si>
    <t xml:space="preserve">H225; H350; H340; H372 **; H304; H319; H315; </t>
  </si>
  <si>
    <t xml:space="preserve">Flam. Liq. 2; Repr. 2; Asp. Tox. 1; STOT SE 3; STOT RE 2 *; Skin Irrit. 2; </t>
  </si>
  <si>
    <t xml:space="preserve">H225; H361d ***; H304; H336; H373 **; H315; </t>
  </si>
  <si>
    <t xml:space="preserve">H225; H361d ***; H304; H373 **; H315; H336; </t>
  </si>
  <si>
    <t xml:space="preserve">Flam. Liq. 2; Acute Tox. 4 *; Asp. Tox. 1; STOT RE 2; </t>
  </si>
  <si>
    <t xml:space="preserve">H225; H332; H304; H373 (hearing organs); </t>
  </si>
  <si>
    <t>GHS02; GHS07; GHS08; Dgr</t>
  </si>
  <si>
    <t xml:space="preserve">H225; H332; H373 (hearing organs); H304; </t>
  </si>
  <si>
    <t>CLP00/ATP06</t>
  </si>
  <si>
    <t>https://echa.europa.eu/documents/10162/70646c5e-1d58-ab3e-7b11-800c266f90b0</t>
  </si>
  <si>
    <t>https://echa.europa.eu/documents/10162/d01123d0-a4d5-3bd3-6c33-9cdcc1cdf8ce</t>
  </si>
  <si>
    <t>https://echa.europa.eu/documents/10162/204e6f33-949d-311d-ba4f-8b36aa8de662</t>
  </si>
  <si>
    <t>https://echa.europa.eu/documents/10162/3e2f9bdd-4ab0-dd90-eb01-982e63ce0d9a</t>
  </si>
  <si>
    <t>05/06/2012</t>
  </si>
  <si>
    <t>09/10/2009</t>
  </si>
  <si>
    <t>07/12/2010</t>
  </si>
  <si>
    <t>Flam. Liq. 2, H225#Acute Tox. 4, H332#STOT RE 2, H373#Asp. Tox. 1, H304</t>
  </si>
  <si>
    <t>STOT RE 2: Affected organs: hearing organs</t>
  </si>
  <si>
    <t>Flam. Liq. 2, H225#Acute Tox. 4*, H332</t>
  </si>
  <si>
    <t>ATP06 - (05/06/2014), 01/04/2015</t>
  </si>
  <si>
    <t>31/12/2009</t>
  </si>
  <si>
    <t>23/12/2009</t>
  </si>
  <si>
    <t>601-023-00-4</t>
  </si>
  <si>
    <t xml:space="preserve">Flam. Liq. 3; Acute Tox. 4 *; Acute Tox. 4 *; Skin Irrit. 2; </t>
  </si>
  <si>
    <t xml:space="preserve">H226; H332; H312; H315; </t>
  </si>
  <si>
    <t>GHS02; GHS07; Wng</t>
  </si>
  <si>
    <t xml:space="preserve">Carc. 1B; Muta. 2; Acute Tox. 3 *; Acute Tox. 3 *; Acute Tox. 3 *; Skin Corr. 1B; Skin Sens. 1; </t>
  </si>
  <si>
    <t xml:space="preserve">H350; H341; H331; H311; H301; H314; H317; </t>
  </si>
  <si>
    <t>GHS08; GHS06; GHS05; Dgr</t>
  </si>
  <si>
    <t xml:space="preserve">H301; H311; H331; H314; H317; H341; H350; </t>
  </si>
  <si>
    <t xml:space="preserve">STOT SE 3; H335: C ≥ 5 %; Skin Corr. 1B; H314: C ≥ 25 %; Skin Irrit. 2; H315: 5 % ≤ C &lt; 25 %; Eye Irrit. 2; H319: 5 % ≤ C &lt; 25 %; Skin Sens. 1; H317: C ≥ 0,2 %; </t>
  </si>
  <si>
    <t>B D</t>
  </si>
  <si>
    <t>https://echa.europa.eu/documents/10162/3f35e8b8-cec3-237e-abee-028e3990df3d</t>
  </si>
  <si>
    <t>https://echa.europa.eu/documents/10162/bb3d280f-6c86-615c-2dcc-b0d301558f23</t>
  </si>
  <si>
    <t>https://echa.europa.eu/documents/10162/b8dfa022-9544-72e8-dcaa-7491dff3c0d5</t>
  </si>
  <si>
    <t>https://echa.europa.eu/documents/10162/838b0863-d9ab-be4b-55ce-e2f886c42338</t>
  </si>
  <si>
    <t>https://echa.europa.eu/documents/10162/d4038386-a206-9b6e-508e-c8a38ce55ed8</t>
  </si>
  <si>
    <t>30/11/2012</t>
  </si>
  <si>
    <t>30/04/2013</t>
  </si>
  <si>
    <t>15/12/2011</t>
  </si>
  <si>
    <t>31/10/2011</t>
  </si>
  <si>
    <t>28/09/2011</t>
  </si>
  <si>
    <t>Acute Tox. 3, H301#Acute Tox. 3, H311#Acute Tox. 3, H331#Skin Corr. 1B, H314#Skin Sens. 1, H317#Muta. 2, H341#Carc. 1A, H350</t>
  </si>
  <si>
    <t>Skin Corr. 1B: C ≥ 25 %  
Skin Irrit. 2: 5 % ≤ C &amp;lt; 25 % 
SCL:
Eye Irrit. 2: 5 % ≤ C &amp;lt; 25 %
STOT SE 3: C ≥ 5 %  
Skin Sens. 1: C ≥ 0,</t>
  </si>
  <si>
    <t>SCL:
SCL: 
Skin Corr. 1B: C ≥ 25 %  
Skin Irrit. 2: 5 % ≤ C &amp;lt; 25 % 
Eye Irrit. 2: 5 % ≤ C &amp;lt; 25 %
STOT SE 3: C ≥ 5 %  
Skin Sens. 1: C ≥ 0</t>
  </si>
  <si>
    <t>Acute Tox. 3*, H301#Acute Tox. 3*, H311#Acute Tox. 3*, H331#Skin Corr. 1B, H314#Skin Sens. 1, H317#Carc. 2, H351</t>
  </si>
  <si>
    <t>30/09/2010</t>
  </si>
  <si>
    <t>605-001-00-5</t>
  </si>
  <si>
    <t xml:space="preserve">Flam. Liq. 1; Carc. 1B; Muta. 2; STOT SE 3; Eye Irrit. 2; </t>
  </si>
  <si>
    <t xml:space="preserve">H224; H350; H341; H335; H319; </t>
  </si>
  <si>
    <t xml:space="preserve">H224; H319; H341; H350; H335; </t>
  </si>
  <si>
    <t>CLP00/ATP13</t>
  </si>
  <si>
    <t>https://echa.europa.eu/documents/10162/b388eed6-5ce9-9389-0415-a14e76943c81</t>
  </si>
  <si>
    <t>https://echa.europa.eu/documents/10162/0dae8db6-8f8c-428d-b591-7e5f04fc6b08</t>
  </si>
  <si>
    <t>https://echa.europa.eu/documents/10162/14361aa9-33f5-4af5-2a05-44558a2dc522</t>
  </si>
  <si>
    <t>https://echa.europa.eu/documents/10162/4f9a25ab-e7e5-1d73-dab3-a125bf720d5e#https://echa.europa.eu/documents/10162/eb2a711a-a925-ac8a-be0d-0681a094794c</t>
  </si>
  <si>
    <t>https://echa.europa.eu/documents/10162/ee7daec6-c7cf-7c6a-0d72-50fc53a8bc18</t>
  </si>
  <si>
    <t>16/09/2016</t>
  </si>
  <si>
    <t>21/12/2016</t>
  </si>
  <si>
    <t>15/11/2013</t>
  </si>
  <si>
    <t>11/09/2015</t>
  </si>
  <si>
    <t>28/07/2015</t>
  </si>
  <si>
    <t>22/06/2015</t>
  </si>
  <si>
    <t>Flam. Liq. 1, H224#Eye Irrit. 2, H319#Muta. 1B, H340#Carc. 1B, H350#STOT SE 3, H335</t>
  </si>
  <si>
    <t>Flam. Liq. 1, H224#Eye Irrit. 2, H319#Carc. 2, H351#STOT SE 3, H335</t>
  </si>
  <si>
    <t>01/04/2015</t>
  </si>
  <si>
    <t>02/02/2015</t>
  </si>
  <si>
    <t>605-003-00-6</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</si>
  <si>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</si>
  <si>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</si>
  <si>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</si>
  <si>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</si>
  <si>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</si>
  <si>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</si>
  <si>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</si>
  <si>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</si>
  <si>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</si>
  <si>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</si>
  <si>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</si>
  <si>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</si>
  <si>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</si>
  <si>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</si>
  <si>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</si>
  <si>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</si>
  <si>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</si>
  <si>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</si>
  <si>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</si>
  <si>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</si>
  <si>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</si>
  <si>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</si>
  <si>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</si>
  <si>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</si>
  <si>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</si>
  <si>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</si>
  <si>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1000000 - 10000000 tonnes per annum</t>
  </si>
  <si>
    <t>100000 - 1000000 tonnes per annum</t>
  </si>
  <si>
    <t>100 - 1000 tonnes per annum</t>
  </si>
  <si>
    <t>0 - 10 tonnes per annum</t>
  </si>
  <si>
    <t>https://echa.europa.eu/registration-dossier/-/registered-dossier/25202</t>
  </si>
  <si>
    <t>https://echa.europa.eu/registration-dossier/-/registered-dossier/15352</t>
  </si>
  <si>
    <t>PT09-Fibre, leather, rubber and polymerised materials preservatives</t>
  </si>
  <si>
    <t>false</t>
  </si>
  <si>
    <t>true</t>
  </si>
  <si>
    <t>Initial application for approval in progress</t>
  </si>
  <si>
    <t>Opinion development by BPC</t>
  </si>
  <si>
    <t>No</t>
  </si>
  <si>
    <t>https://echa.europa.eu/information-on-chemicals/biocidal-active-substances/-/disas/factsheet/1419/PT09</t>
  </si>
  <si>
    <t>https://echa.europa.eu/registration-dossier/-/registered-dossier/22480</t>
  </si>
  <si>
    <t>PT02-Disinfectants and algaecides not intended for direct application to humans or animals</t>
  </si>
  <si>
    <t>Germany|Netherlands</t>
  </si>
  <si>
    <t>Competent authority evaluation</t>
  </si>
  <si>
    <t>Under Assessment</t>
  </si>
  <si>
    <t>https://echa.europa.eu/information-on-chemicals/biocidal-active-substances/-/disas/factsheet/1783/PT02</t>
  </si>
  <si>
    <t>https://echa.europa.eu/registration-dossier/-/registered-dossier/15368</t>
  </si>
  <si>
    <t>https://echa.europa.eu/registration-dossier/-/registered-dossier/6742</t>
  </si>
  <si>
    <t>https://echa.europa.eu/registration-dossier/-/registered-dossier/2151</t>
  </si>
  <si>
    <t>https://echa.europa.eu/registration-dossier/-/registered-dossier/1383</t>
  </si>
  <si>
    <t>https://echa.europa.eu/registration-dossier/-/registered-dossier/15924</t>
  </si>
  <si>
    <t>https://echa.europa.eu/registration-dossier/-/registered-dossier/23465</t>
  </si>
  <si>
    <t>https://echa.europa.eu/registration-dossier/-/registered-dossier/12145</t>
  </si>
  <si>
    <t>https://echa.europa.eu/registration-dossier/-/registered-dossier/1572</t>
  </si>
  <si>
    <t>https://echa.europa.eu/registration-dossier/-/registered-dossier/1696</t>
  </si>
  <si>
    <t>https://echa.europa.eu/registration-dossier/-/registered-dossier/16102</t>
  </si>
  <si>
    <t>https://echa.europa.eu/registration-dossier/-/registered-dossier/1466</t>
  </si>
  <si>
    <t>https://echa.europa.eu/registration-dossier/-/registered-dossier/15538</t>
  </si>
  <si>
    <t>https://echa.europa.eu/registration-dossier/-/registered-dossier/24071</t>
  </si>
  <si>
    <t>https://echa.europa.eu/registration-dossier/-/registered-dossier/15377</t>
  </si>
  <si>
    <t>https://echa.europa.eu/registration-dossier/-/registered-dossier/15448</t>
  </si>
  <si>
    <t>https://echa.europa.eu/registration-dossier/-/registered-dossier/15482</t>
  </si>
  <si>
    <t>https://echa.europa.eu/registration-dossier/-/registered-dossier/14230</t>
  </si>
  <si>
    <t>https://echa.europa.eu/registration-dossier/-/registered-dossier/15791</t>
  </si>
  <si>
    <t>1000000+ tonnes per annum</t>
  </si>
  <si>
    <t>https://echa.europa.eu/registration-dossier/-/registered-dossier/15858</t>
  </si>
  <si>
    <t>https://echa.europa.eu/registration-dossier/-/registered-dossier/23039</t>
  </si>
  <si>
    <t>Commission decision</t>
  </si>
  <si>
    <t>Yes</t>
  </si>
  <si>
    <t>https://echa.europa.eu/information-on-chemicals/biocidal-active-substances/-/disas/factsheet/1306/PT02</t>
  </si>
  <si>
    <t>https://echa.europa.eu/registration-dossier/-/registered-dossier/14231</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</si>
  <si>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</si>
  <si>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</si>
  <si>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</si>
  <si>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</si>
  <si>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</si>
  <si>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</si>
  <si>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</si>
  <si>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</si>
  <si>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</si>
  <si>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</si>
  <si>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</si>
  <si>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</si>
  <si>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</si>
  <si>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</si>
  <si>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</si>
  <si>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Opinion adopted</t>
  </si>
  <si>
    <t>ec_note_to_echa_oels_en.pdf#"https://echa.europa.eu/documents/10162/f72342ef-7361-0d7c-70a1-e77243bdc5c1"#""</t>
  </si>
  <si>
    <t>oel@echa.europa.eu</t>
  </si>
  <si>
    <t>ed_request_eol_benzene_en.pdf#"https://echa.europa.eu/documents/10162/214b2029-82fd-1656-1910-3e18d0906999"#""</t>
  </si>
  <si>
    <t>benzene_opinion_en.pdf#"https://echa.europa.eu/documents/10162/4fec9aac-9ed5-2aae-7b70-5226705358c7"#"Opinion""benzene_bg_annex1_en.pdf"#"https://echa.europa.eu/documents/10162/37b38de4-0e36-6058-eaa4-1ffc56938831"#"Background document"</t>
  </si>
  <si>
    <t>local</t>
  </si>
  <si>
    <t>systemic</t>
  </si>
  <si>
    <t>Entry</t>
  </si>
  <si>
    <t>WFD/Annual average (AA)/Max Acceptable Conc (MAC) EQS status</t>
  </si>
  <si>
    <t>2,7</t>
  </si>
  <si>
    <t>0,024</t>
  </si>
  <si>
    <t>23</t>
  </si>
  <si>
    <t xml:space="preserve">PHS under WFD - AA-EQS all surface waters = 0.1 μg/l MAC-EQS all surface waters = 0.4 μg/l </t>
  </si>
  <si>
    <t>PHS under WFD - AA-EQS all surface waters = 0.05** μg/l MAC-EQS all surface waters = 0.1** μg/l **For the group of priority substances of polyaromatic hydrocarbons (PAH) (No 28), each individual EQS is applicable, i.e. the EQS for Benzo(a)pyrene, the EQS for the sum of Benzo(b)fluoranthene and Benzo(k)fluoranthene and the EQS for the sum of Benzo(g,h,i)perylene and Indeno(1,2,3-cd)pyrene must be met.</t>
  </si>
  <si>
    <t xml:space="preserve">Annex I P value = Σ = 0.1 μg/l </t>
  </si>
  <si>
    <t>PHS under WFD - AA-EQS all surface waters = Σ = 0.03** μg/l  **For the group of priority substances of polyaromatic hydrocarbons (PAH) (No 28), each individual EQS is applicable, i.e. the EQS for Benzo(a)pyrene, the EQS for the sum of Benzo(b)fluoranthene and Benzo(k)fluoranthene and the EQS for the sum of Benzo(g,h,i)perylene and Indeno(1,2,3-cd)pyrene must be met.</t>
  </si>
  <si>
    <t>PHS under WFD - AA-EQS all surface waters = Σ = 0.002** μg/l  **For the group of priority substances of polyaromatic hydrocarbons (PAH) (No 28), each individual EQS is applicable, i.e. the EQS for Benzo(a)pyrene, the EQS for the sum of Benzo(b)fluoranthene and Benzo(k)fluoranthene and the EQS for the sum of Benzo(g,h,i)perylene and Indeno(1,2,3-cd)pyrene must be met.</t>
  </si>
  <si>
    <t xml:space="preserve">PS under WFD - AA-EQS all surface waters = 0.1 μg/l MAC-EQS all surface waters = 1 μg/l </t>
  </si>
  <si>
    <t>25</t>
  </si>
  <si>
    <t xml:space="preserve">PS under WFD - AA-EQS inland surface waters = 2.4 μg/l; Other surface waters = 1.2  μg/l  </t>
  </si>
  <si>
    <t xml:space="preserve">Annex I P value = 1 μg/l </t>
  </si>
  <si>
    <t xml:space="preserve">PS under WFD - AA-EQS inland surface waters = 10 μg/l; Other surface waters = 8  μg/l MAC-EQS all surface waters = 50 μg/l </t>
  </si>
  <si>
    <t>192</t>
  </si>
  <si>
    <t>77</t>
  </si>
  <si>
    <t>221</t>
  </si>
  <si>
    <t>0,375</t>
  </si>
  <si>
    <t>9</t>
  </si>
  <si>
    <t>Back to map</t>
  </si>
  <si>
    <t>Back to info page</t>
  </si>
  <si>
    <t>Go to mapping table (Table 2)</t>
  </si>
  <si>
    <t>High priority (must be mapped)</t>
  </si>
  <si>
    <t>medium priority (should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</si>
  <si>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</si>
  <si>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</si>
  <si>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</si>
  <si>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</si>
  <si>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</si>
  <si>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</si>
  <si>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</si>
  <si>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</si>
  <si>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</si>
  <si>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</si>
  <si>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</si>
  <si>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</si>
  <si>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</si>
  <si>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</si>
  <si>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</si>
  <si>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</si>
  <si>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</si>
  <si>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</si>
  <si>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</si>
  <si>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</si>
  <si>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</si>
  <si>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</si>
  <si>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</si>
  <si>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</si>
  <si>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</si>
  <si>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</si>
  <si>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</si>
  <si>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</si>
  <si>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</si>
  <si>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</si>
  <si>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</si>
  <si>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</si>
  <si>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</si>
  <si>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</si>
  <si>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</si>
  <si>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</si>
  <si>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</si>
  <si>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</si>
  <si>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</si>
  <si>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</si>
  <si>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</si>
  <si>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</si>
  <si>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</si>
  <si>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</si>
  <si>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</si>
  <si>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</si>
  <si>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</si>
  <si>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</si>
  <si>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</si>
  <si>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</si>
  <si>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</si>
  <si>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Annex II, Part III</t>
  </si>
  <si>
    <t>Y - Article 13, Article 14</t>
  </si>
  <si>
    <t>Y - Annex I</t>
  </si>
  <si>
    <t>Y - Annex III</t>
  </si>
  <si>
    <t>Y CHAPTER II</t>
  </si>
  <si>
    <t>Y - Annex II, Part II, CMC3</t>
  </si>
  <si>
    <t>Y - Annex, Section 6</t>
  </si>
  <si>
    <t>Y - Annex II, Part II, CMC3, CMC5</t>
  </si>
  <si>
    <t>Y - Not approved</t>
  </si>
  <si>
    <t>Y - Annex II, Part II, CMC 8</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</si>
  <si>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</si>
  <si>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</si>
  <si>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</si>
  <si>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</si>
  <si>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</si>
  <si>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</si>
  <si>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</si>
  <si>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</si>
  <si>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</si>
  <si>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</si>
  <si>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</si>
  <si>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</si>
  <si>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</si>
  <si>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</si>
  <si>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</si>
  <si>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No CLH</t>
  </si>
  <si>
    <t>Carc. 2</t>
  </si>
  <si>
    <t>Carc. 1B; Aquatic Acute 1; Aquatic Chronic 1</t>
  </si>
  <si>
    <t>Skin Sens. 1; Muta. 1B; Carc. 1B; Aquatic Acute 1; Aquatic Chronic 1; Repr. 1B</t>
  </si>
  <si>
    <t>Y Art. 36, Annex V Part 1, should not be 50mg/kg or more</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</si>
  <si>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</si>
  <si>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</si>
  <si>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</si>
  <si>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</si>
  <si>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</si>
  <si>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</si>
  <si>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</si>
  <si>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</si>
  <si>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</si>
  <si>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</si>
  <si>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</si>
  <si>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</si>
  <si>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</si>
  <si>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</si>
  <si>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</si>
  <si>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</si>
  <si>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</si>
  <si>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</si>
  <si>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</si>
  <si>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</si>
  <si>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</si>
  <si>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</si>
  <si>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</si>
  <si>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</si>
  <si>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Y - Priority list, Priority Hazardous Substances</t>
  </si>
  <si>
    <t>Y - Annex I, Part B</t>
  </si>
  <si>
    <t xml:space="preserve">Y - Annex 1 </t>
  </si>
  <si>
    <t>Y - Annex X</t>
  </si>
  <si>
    <t>Y - Annex II - Air, Annex V, Annex VI</t>
  </si>
  <si>
    <t>Y - Annex II, Annex V, Annex VI, Annex X, Annex XI, Annex XII, Annex XIII</t>
  </si>
  <si>
    <t>Y - Annex 1, Annex 2</t>
  </si>
  <si>
    <t>Y - Annex II - Air, Annex V, Annex VI, Annex VIII</t>
  </si>
  <si>
    <t>Y - Annex II, Annex V, Annex VI, Annex XI, Annex XII, Annex XIII</t>
  </si>
  <si>
    <t xml:space="preserve">Y - Annex VI,  Annex VII, Annex VIII, Annex IX, Annex  XII </t>
  </si>
  <si>
    <t>Y - Annex II - Air, Annex V</t>
  </si>
  <si>
    <t xml:space="preserve">Y - Annex II, Annex V, Annex VI, Annex XI  </t>
  </si>
  <si>
    <t>Y - Annex 1</t>
  </si>
  <si>
    <t xml:space="preserve">Y - Priority list </t>
  </si>
  <si>
    <t xml:space="preserve">Y - Annex II, Annex V, Annex VI, Annex X, Annex XI </t>
  </si>
  <si>
    <t>Y - Annex I Part I</t>
  </si>
  <si>
    <t>Y - Annex II, Annex V, Annex VI, Annex X</t>
  </si>
  <si>
    <t xml:space="preserve">Y - Annex X </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</si>
  <si>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</si>
  <si>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</si>
  <si>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</si>
  <si>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</si>
  <si>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</si>
  <si>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</si>
  <si>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</si>
  <si>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</si>
  <si>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</si>
  <si>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</si>
  <si>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</si>
  <si>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</si>
  <si>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</si>
  <si>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</si>
  <si>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</si>
  <si>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Re-cast Drinking Water (ANNEX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</si>
</sst>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204">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16" fillId="0" borderId="0" xfId="5" applyFont="1" applyAlignment="1">
      <alignment vertical="top"/>
    </xf>
    <xf numFmtId="0" fontId="18" fillId="0" borderId="0" xfId="4" applyFont="1"/>
    <xf numFmtId="0" fontId="16" fillId="0" borderId="0" xfId="5" applyFont="1"/>
    <xf numFmtId="0" fontId="16" fillId="5" borderId="0" xfId="5" applyFont="1" applyFill="1" applyAlignment="1">
      <alignment vertical="top"/>
    </xf>
    <xf numFmtId="0" fontId="16" fillId="6" borderId="0" xfId="5" applyFont="1" applyFill="1" applyAlignment="1">
      <alignment vertical="top"/>
    </xf>
    <xf numFmtId="0" fontId="14" fillId="0" borderId="0" xfId="4" applyFont="1"/>
    <xf numFmtId="0" fontId="4" fillId="0" borderId="0" xfId="0" applyFont="1"/>
    <xf numFmtId="0" fontId="4" fillId="3" borderId="0" xfId="0" applyFont="1" applyFill="1"/>
    <xf numFmtId="0" fontId="4" fillId="0" borderId="0" xfId="0" applyFont="1" applyFill="1" applyAlignment="1">
      <alignment horizontal="center"/>
    </xf>
    <xf numFmtId="0" fontId="18" fillId="0" borderId="0" xfId="4" applyFont="1" applyFill="1"/>
    <xf numFmtId="0" fontId="18" fillId="0" borderId="10" xfId="4" applyFont="1" applyFill="1" applyBorder="1"/>
    <xf numFmtId="0" fontId="18" fillId="3" borderId="0" xfId="4" applyFont="1" applyFill="1"/>
    <xf numFmtId="0" fontId="18" fillId="4" borderId="0" xfId="4" applyFont="1" applyFill="1"/>
    <xf numFmtId="0" fontId="16" fillId="0" borderId="0" xfId="5" applyFont="1" applyBorder="1" applyAlignment="1">
      <alignment horizontal="justify" vertical="center" wrapText="1"/>
    </xf>
    <xf numFmtId="0" fontId="16" fillId="5"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xf numFmtId="0" fontId="18" fillId="0" borderId="1" xfId="4" applyFont="1" applyFill="1" applyBorder="1" applyAlignment="1">
      <alignment horizontal="center"/>
    </xf>
    <xf numFmtId="0" fontId="16" fillId="0" borderId="1" xfId="5" applyFont="1" applyFill="1" applyBorder="1" applyAlignment="1">
      <alignment vertical="top"/>
    </xf>
    <xf numFmtId="0" fontId="18" fillId="0" borderId="1" xfId="4" applyFont="1" applyFill="1" applyBorder="1" applyAlignment="1">
      <alignment horizontal="center" vertical="center"/>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vertical="top"/>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5" borderId="6" xfId="4" applyFont="1" applyFill="1" applyBorder="1" applyAlignment="1">
      <alignment horizontal="center" textRotation="90" wrapText="1"/>
    </xf>
    <xf numFmtId="0" fontId="16" fillId="5" borderId="6" xfId="5" applyFont="1" applyFill="1" applyBorder="1" applyAlignment="1">
      <alignment horizontal="center" textRotation="90" wrapText="1"/>
    </xf>
    <xf numFmtId="0" fontId="14" fillId="6"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5" fillId="6"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8" xfId="0" applyFont="1" applyBorder="1" applyAlignment="1">
      <alignment horizontal="center" vertical="center"/>
    </xf>
    <xf numFmtId="0" fontId="7" fillId="7" borderId="1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7" borderId="32" xfId="0" applyFont="1" applyFill="1" applyBorder="1" applyAlignment="1">
      <alignment horizontal="center" vertical="center" wrapText="1"/>
    </xf>
    <xf numFmtId="0" fontId="0" fillId="0" borderId="1" xfId="0" applyFill="1" applyBorder="1"/>
    <xf numFmtId="0" fontId="21"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9" borderId="2" xfId="1" applyFont="1" applyFill="1" applyBorder="1" applyAlignment="1">
      <alignment horizontal="center"/>
    </xf>
    <xf numFmtId="0" fontId="19" fillId="9"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0" fontId="8" fillId="0" borderId="16" xfId="1" applyBorder="1" applyAlignment="1">
      <alignment horizontal="left" vertical="center"/>
    </xf>
    <xf numFmtId="14" fontId="8" fillId="0" borderId="1" xfId="1" applyNumberFormat="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19" fillId="9" borderId="11" xfId="1" applyFont="1" applyFill="1" applyBorder="1" applyAlignment="1">
      <alignment horizontal="center"/>
    </xf>
    <xf numFmtId="0" fontId="19" fillId="9" borderId="13" xfId="1" applyFont="1" applyFill="1" applyBorder="1" applyAlignment="1">
      <alignment horizontal="center"/>
    </xf>
    <xf numFmtId="0" fontId="19" fillId="9" borderId="2" xfId="1" applyFont="1" applyFill="1" applyBorder="1" applyAlignment="1">
      <alignment horizontal="center"/>
    </xf>
    <xf numFmtId="0" fontId="19" fillId="9" borderId="3" xfId="1" applyFont="1" applyFill="1" applyBorder="1" applyAlignment="1">
      <alignment horizontal="center"/>
    </xf>
    <xf numFmtId="0" fontId="19" fillId="9"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39"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39"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growth/tools-databases/cosing/index.cfm?fuseaction=search.details_v2&amp;id=28549" TargetMode="External"/><Relationship Id="rId39" Type="http://schemas.openxmlformats.org/officeDocument/2006/relationships/hyperlink" Target="https://ec.europa.eu/growth/tools-databases/cosing/index.cfm?fuseaction=search.details_v2&amp;id=28255" TargetMode="External"/><Relationship Id="rId21" Type="http://schemas.openxmlformats.org/officeDocument/2006/relationships/hyperlink" Target="https://eur-lex.europa.eu/legal-content/EN/TXT/PDF/?uri=CELEX:32006R2023&amp;from=EN" TargetMode="External"/><Relationship Id="rId34" Type="http://schemas.openxmlformats.org/officeDocument/2006/relationships/hyperlink" Target="https://ec.europa.eu/growth/tools-databases/cosing/index.cfm?fuseaction=search.details_v2&amp;id=29033" TargetMode="External"/><Relationship Id="rId42" Type="http://schemas.openxmlformats.org/officeDocument/2006/relationships/vmlDrawing" Target="../drawings/vmlDrawing1.vml"/><Relationship Id="rId7" Type="http://schemas.openxmlformats.org/officeDocument/2006/relationships/hyperlink" Target="http://eur-lex.europa.eu/legal-content/EN/TXT/?qid=1493211236473&amp;uri=CELEX:31993R0315"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hyperlink" Target="https://ec.europa.eu/growth/tools-databases/cosing/index.cfm?fuseaction=search.details_v2&amp;id=29010" TargetMode="External"/><Relationship Id="rId41" Type="http://schemas.openxmlformats.org/officeDocument/2006/relationships/printerSettings" Target="../printerSettings/printerSettings5.bin"/><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32" Type="http://schemas.openxmlformats.org/officeDocument/2006/relationships/hyperlink" Target="https://ec.europa.eu/growth/tools-databases/cosing/index.cfm?fuseaction=search.details_v2&amp;id=29036" TargetMode="External"/><Relationship Id="rId37" Type="http://schemas.openxmlformats.org/officeDocument/2006/relationships/hyperlink" Target="https://ec.europa.eu/growth/tools-databases/cosing/index.cfm?fuseaction=search.details_v2&amp;id=28884" TargetMode="External"/><Relationship Id="rId40" Type="http://schemas.openxmlformats.org/officeDocument/2006/relationships/hyperlink" Target="https://ec.europa.eu/food/plant/pesticides/eu-pesticides-database/public/?event=download.MRL" TargetMode="Externa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hyperlink" Target="https://ec.europa.eu/growth/tools-databases/cosing/index.cfm?fuseaction=search.details_v2&amp;id=29034" TargetMode="External"/><Relationship Id="rId36" Type="http://schemas.openxmlformats.org/officeDocument/2006/relationships/hyperlink" Target="https://ec.europa.eu/growth/tools-databases/cosing/index.cfm?fuseaction=search.details_v2&amp;id=29387" TargetMode="Externa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31" Type="http://schemas.openxmlformats.org/officeDocument/2006/relationships/hyperlink" Target="https://ec.europa.eu/growth/tools-databases/cosing/index.cfm?fuseaction=search.details_v2&amp;id=29035" TargetMode="External"/><Relationship Id="rId44" Type="http://schemas.microsoft.com/office/2017/10/relationships/threadedComment" Target="../threadedComments/threadedComment1.xm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hyperlink" Target="https://ec.europa.eu/growth/tools-databases/cosing/index.cfm?fuseaction=search.details_v2&amp;id=28875" TargetMode="External"/><Relationship Id="rId30" Type="http://schemas.openxmlformats.org/officeDocument/2006/relationships/hyperlink" Target="https://ec.europa.eu/growth/tools-databases/cosing/index.cfm?fuseaction=search.details_v2&amp;id=29037" TargetMode="External"/><Relationship Id="rId35" Type="http://schemas.openxmlformats.org/officeDocument/2006/relationships/hyperlink" Target="https://ec.europa.eu/growth/tools-databases/cosing/index.cfm?fuseaction=search.details_v2&amp;id=29039" TargetMode="External"/><Relationship Id="rId43" Type="http://schemas.openxmlformats.org/officeDocument/2006/relationships/comments" Target="../comments1.xml"/><Relationship Id="rId8" Type="http://schemas.openxmlformats.org/officeDocument/2006/relationships/hyperlink" Target="http://eur-lex.europa.eu/legal-content/EN/TXT/?qid=1493211294873&amp;uri=CELEX:32002L0032" TargetMode="External"/><Relationship Id="rId3" Type="http://schemas.openxmlformats.org/officeDocument/2006/relationships/hyperlink" Target="http://eur-lex.europa.eu/legal-content/EN/TXT/?uri=CELEX:02009R1223-20160812&amp;from=EN"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food/plant/pesticides/eu-pesticides-database/public/?event=activesubstance.detail&amp;language=EN&amp;selectedID=1414" TargetMode="External"/><Relationship Id="rId33" Type="http://schemas.openxmlformats.org/officeDocument/2006/relationships/hyperlink" Target="https://ec.europa.eu/growth/tools-databases/cosing/index.cfm?fuseaction=search.details_v2&amp;id=29038" TargetMode="External"/><Relationship Id="rId38" Type="http://schemas.openxmlformats.org/officeDocument/2006/relationships/hyperlink" Target="https://ec.europa.eu/growth/tools-databases/cosing/index.cfm?fuseaction=search.details_v2&amp;id=8028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echa.europa.eu/information-on-chemicals/cl-inventory-database/-/discli/details/15793" TargetMode="External"/><Relationship Id="rId21" Type="http://schemas.openxmlformats.org/officeDocument/2006/relationships/hyperlink" Target="https://echa.europa.eu/information-on-chemicals/cl-inventory-database/-/discli/details/81845" TargetMode="External"/><Relationship Id="rId42" Type="http://schemas.openxmlformats.org/officeDocument/2006/relationships/hyperlink" Target="https://echa.europa.eu/substance-information/-/substanceinfo/100.002.203" TargetMode="External"/><Relationship Id="rId47" Type="http://schemas.openxmlformats.org/officeDocument/2006/relationships/hyperlink" Target="https://echa.europa.eu/substance-information/-/substanceinfo/100.017.122" TargetMode="External"/><Relationship Id="rId63" Type="http://schemas.openxmlformats.org/officeDocument/2006/relationships/hyperlink" Target="https://echa.europa.eu/substance-information/-/substanceinfo/100.005.350" TargetMode="External"/><Relationship Id="rId68" Type="http://schemas.openxmlformats.org/officeDocument/2006/relationships/hyperlink" Target="https://echa.europa.eu/substance-information/-/substanceinfo/100.003.974" TargetMode="External"/><Relationship Id="rId84" Type="http://schemas.openxmlformats.org/officeDocument/2006/relationships/hyperlink" Target="https://echa.europa.eu/brief-profile/-/briefprofile/100.001.788" TargetMode="External"/><Relationship Id="rId89" Type="http://schemas.openxmlformats.org/officeDocument/2006/relationships/hyperlink" Target="https://echa.europa.eu/brief-profile/-/briefprofile/100.001.336" TargetMode="External"/><Relationship Id="rId16" Type="http://schemas.openxmlformats.org/officeDocument/2006/relationships/hyperlink" Target="https://echa.europa.eu/information-on-chemicals/cl-inventory-database/-/discli/details/87484" TargetMode="External"/><Relationship Id="rId11" Type="http://schemas.openxmlformats.org/officeDocument/2006/relationships/hyperlink" Target="https://echa.europa.eu/information-on-chemicals/cl-inventory-database/-/discli/details/71073" TargetMode="External"/><Relationship Id="rId32" Type="http://schemas.openxmlformats.org/officeDocument/2006/relationships/hyperlink" Target="https://echa.europa.eu/information-on-chemicals/cl-inventory-database/-/discli/details/59285" TargetMode="External"/><Relationship Id="rId37" Type="http://schemas.openxmlformats.org/officeDocument/2006/relationships/hyperlink" Target="https://echa.europa.eu/information-on-chemicals/cl-inventory-database/-/discli/details/96282" TargetMode="External"/><Relationship Id="rId53" Type="http://schemas.openxmlformats.org/officeDocument/2006/relationships/hyperlink" Target="https://echa.europa.eu/substance-information/-/substanceinfo/100.004.481" TargetMode="External"/><Relationship Id="rId58" Type="http://schemas.openxmlformats.org/officeDocument/2006/relationships/hyperlink" Target="https://echa.europa.eu/substance-information/-/substanceinfo/100.001.541" TargetMode="External"/><Relationship Id="rId74" Type="http://schemas.openxmlformats.org/officeDocument/2006/relationships/hyperlink" Target="https://echa.europa.eu/substance-information/-/substanceinfo/100.030.234" TargetMode="External"/><Relationship Id="rId79" Type="http://schemas.openxmlformats.org/officeDocument/2006/relationships/hyperlink" Target="https://echa.europa.eu/brief-profile/-/briefprofile/100.002.203" TargetMode="External"/><Relationship Id="rId5" Type="http://schemas.openxmlformats.org/officeDocument/2006/relationships/hyperlink" Target="https://echa.europa.eu/information-on-chemicals/cl-inventory-database/-/discli/details/125167" TargetMode="External"/><Relationship Id="rId90" Type="http://schemas.openxmlformats.org/officeDocument/2006/relationships/hyperlink" Target="https://echa.europa.eu/brief-profile/-/briefprofile/100.010.118" TargetMode="External"/><Relationship Id="rId22" Type="http://schemas.openxmlformats.org/officeDocument/2006/relationships/hyperlink" Target="https://echa.europa.eu/information-on-chemicals/cl-inventory-database/-/discli/details/56375" TargetMode="External"/><Relationship Id="rId27" Type="http://schemas.openxmlformats.org/officeDocument/2006/relationships/hyperlink" Target="https://echa.europa.eu/information-on-chemicals/cl-inventory-database/-/discli/details/131125" TargetMode="External"/><Relationship Id="rId43" Type="http://schemas.openxmlformats.org/officeDocument/2006/relationships/hyperlink" Target="https://echa.europa.eu/substance-information/-/substanceinfo/100.134.566" TargetMode="External"/><Relationship Id="rId48" Type="http://schemas.openxmlformats.org/officeDocument/2006/relationships/hyperlink" Target="https://echa.europa.eu/substance-information/-/substanceinfo/100.000.326" TargetMode="External"/><Relationship Id="rId64" Type="http://schemas.openxmlformats.org/officeDocument/2006/relationships/hyperlink" Target="https://echa.europa.eu/substance-information/-/substanceinfo/100.005.358" TargetMode="External"/><Relationship Id="rId69" Type="http://schemas.openxmlformats.org/officeDocument/2006/relationships/hyperlink" Target="https://echa.europa.eu/substance-information/-/substanceinfo/100.005.380" TargetMode="External"/><Relationship Id="rId8" Type="http://schemas.openxmlformats.org/officeDocument/2006/relationships/hyperlink" Target="https://echa.europa.eu/information-on-chemicals/cl-inventory-database/-/discli/details/30426" TargetMode="External"/><Relationship Id="rId51" Type="http://schemas.openxmlformats.org/officeDocument/2006/relationships/hyperlink" Target="https://echa.europa.eu/substance-information/-/substanceinfo/100.011.475" TargetMode="External"/><Relationship Id="rId72" Type="http://schemas.openxmlformats.org/officeDocument/2006/relationships/hyperlink" Target="https://echa.europa.eu/substance-information/-/substanceinfo/100.030.051" TargetMode="External"/><Relationship Id="rId80" Type="http://schemas.openxmlformats.org/officeDocument/2006/relationships/hyperlink" Target="https://echa.europa.eu/brief-profile/-/briefprofile/100.002.591" TargetMode="External"/><Relationship Id="rId85" Type="http://schemas.openxmlformats.org/officeDocument/2006/relationships/hyperlink" Target="https://echa.europa.eu/brief-profile/-/briefprofile/100.004.481" TargetMode="External"/><Relationship Id="rId93" Type="http://schemas.openxmlformats.org/officeDocument/2006/relationships/hyperlink" Target="https://echa.europa.eu/brief-profile/-/briefprofile/100.030.234" TargetMode="External"/><Relationship Id="rId3" Type="http://schemas.openxmlformats.org/officeDocument/2006/relationships/hyperlink" Target="https://echa.europa.eu/information-on-chemicals/cl-inventory-database/-/discli/details/135927" TargetMode="External"/><Relationship Id="rId12" Type="http://schemas.openxmlformats.org/officeDocument/2006/relationships/hyperlink" Target="https://echa.europa.eu/information-on-chemicals/cl-inventory-database/-/discli/details/29321" TargetMode="External"/><Relationship Id="rId17" Type="http://schemas.openxmlformats.org/officeDocument/2006/relationships/hyperlink" Target="https://echa.europa.eu/information-on-chemicals/cl-inventory-database/-/discli/details/109754" TargetMode="External"/><Relationship Id="rId25" Type="http://schemas.openxmlformats.org/officeDocument/2006/relationships/hyperlink" Target="https://echa.europa.eu/information-on-chemicals/cl-inventory-database/-/discli/details/46135" TargetMode="External"/><Relationship Id="rId33" Type="http://schemas.openxmlformats.org/officeDocument/2006/relationships/hyperlink" Target="https://echa.europa.eu/information-on-chemicals/cl-inventory-database/-/discli/details/133563" TargetMode="External"/><Relationship Id="rId38" Type="http://schemas.openxmlformats.org/officeDocument/2006/relationships/hyperlink" Target="https://echa.europa.eu/substance-information/-/substanceinfo/100.000.761" TargetMode="External"/><Relationship Id="rId46" Type="http://schemas.openxmlformats.org/officeDocument/2006/relationships/hyperlink" Target="https://echa.europa.eu/substance-information/-/substanceinfo/100.000.685" TargetMode="External"/><Relationship Id="rId59" Type="http://schemas.openxmlformats.org/officeDocument/2006/relationships/hyperlink" Target="https://echa.europa.eu/substance-information/-/substanceinfo/100.005.376" TargetMode="External"/><Relationship Id="rId67" Type="http://schemas.openxmlformats.org/officeDocument/2006/relationships/hyperlink" Target="https://echa.europa.eu/substance-information/-/substanceinfo/100.000.255" TargetMode="External"/><Relationship Id="rId20" Type="http://schemas.openxmlformats.org/officeDocument/2006/relationships/hyperlink" Target="https://echa.europa.eu/information-on-chemicals/cl-inventory-database/-/discli/details/64718" TargetMode="External"/><Relationship Id="rId41" Type="http://schemas.openxmlformats.org/officeDocument/2006/relationships/hyperlink" Target="https://echa.europa.eu/substance-information/-/substanceinfo/100.003.252" TargetMode="External"/><Relationship Id="rId54" Type="http://schemas.openxmlformats.org/officeDocument/2006/relationships/hyperlink" Target="https://echa.europa.eu/substance-information/-/substanceinfo/100.001.437" TargetMode="External"/><Relationship Id="rId62" Type="http://schemas.openxmlformats.org/officeDocument/2006/relationships/hyperlink" Target="https://echa.europa.eu/substance-information/-/substanceinfo/100.005.374" TargetMode="External"/><Relationship Id="rId70" Type="http://schemas.openxmlformats.org/officeDocument/2006/relationships/hyperlink" Target="https://echa.europa.eu/substance-information/-/substanceinfo/100.001.336" TargetMode="External"/><Relationship Id="rId75" Type="http://schemas.openxmlformats.org/officeDocument/2006/relationships/hyperlink" Target="https://echa.europa.eu/brief-profile/-/briefprofile/100.000.761" TargetMode="External"/><Relationship Id="rId83" Type="http://schemas.openxmlformats.org/officeDocument/2006/relationships/hyperlink" Target="https://echa.europa.eu/brief-profile/-/briefprofile/100.001.890" TargetMode="External"/><Relationship Id="rId88" Type="http://schemas.openxmlformats.org/officeDocument/2006/relationships/hyperlink" Target="https://echa.europa.eu/brief-profile/-/briefprofile/100.003.974" TargetMode="External"/><Relationship Id="rId91" Type="http://schemas.openxmlformats.org/officeDocument/2006/relationships/hyperlink" Target="https://echa.europa.eu/brief-profile/-/briefprofile/100.030.051" TargetMode="External"/><Relationship Id="rId1" Type="http://schemas.openxmlformats.org/officeDocument/2006/relationships/hyperlink" Target="https://echa.europa.eu/information-on-chemicals/cl-inventory-database/-/discli/details/10100" TargetMode="External"/><Relationship Id="rId6" Type="http://schemas.openxmlformats.org/officeDocument/2006/relationships/hyperlink" Target="https://echa.europa.eu/information-on-chemicals/cl-inventory-database/-/discli/details/87871" TargetMode="External"/><Relationship Id="rId15" Type="http://schemas.openxmlformats.org/officeDocument/2006/relationships/hyperlink" Target="https://echa.europa.eu/information-on-chemicals/cl-inventory-database/-/discli/details/20442" TargetMode="External"/><Relationship Id="rId23" Type="http://schemas.openxmlformats.org/officeDocument/2006/relationships/hyperlink" Target="https://echa.europa.eu/information-on-chemicals/cl-inventory-database/-/discli/details/47655" TargetMode="External"/><Relationship Id="rId28" Type="http://schemas.openxmlformats.org/officeDocument/2006/relationships/hyperlink" Target="https://echa.europa.eu/information-on-chemicals/cl-inventory-database/-/discli/details/45772" TargetMode="External"/><Relationship Id="rId36" Type="http://schemas.openxmlformats.org/officeDocument/2006/relationships/hyperlink" Target="https://echa.europa.eu/information-on-chemicals/cl-inventory-database/-/discli/details/115657" TargetMode="External"/><Relationship Id="rId49" Type="http://schemas.openxmlformats.org/officeDocument/2006/relationships/hyperlink" Target="https://echa.europa.eu/substance-information/-/substanceinfo/100.001.890" TargetMode="External"/><Relationship Id="rId57" Type="http://schemas.openxmlformats.org/officeDocument/2006/relationships/hyperlink" Target="https://echa.europa.eu/substance-information/-/substanceinfo/100.005.386" TargetMode="External"/><Relationship Id="rId10" Type="http://schemas.openxmlformats.org/officeDocument/2006/relationships/hyperlink" Target="https://echa.europa.eu/information-on-chemicals/cl-inventory-database/-/discli/details/45721" TargetMode="External"/><Relationship Id="rId31" Type="http://schemas.openxmlformats.org/officeDocument/2006/relationships/hyperlink" Target="https://echa.europa.eu/information-on-chemicals/cl-inventory-database/-/discli/details/101102" TargetMode="External"/><Relationship Id="rId44" Type="http://schemas.openxmlformats.org/officeDocument/2006/relationships/hyperlink" Target="https://echa.europa.eu/substance-information/-/substanceinfo/100.002.591" TargetMode="External"/><Relationship Id="rId52" Type="http://schemas.openxmlformats.org/officeDocument/2006/relationships/hyperlink" Target="https://echa.europa.eu/substance-information/-/substanceinfo/100.001.788" TargetMode="External"/><Relationship Id="rId60" Type="http://schemas.openxmlformats.org/officeDocument/2006/relationships/hyperlink" Target="https://echa.europa.eu/substance-information/-/substanceinfo/100.000.166" TargetMode="External"/><Relationship Id="rId65" Type="http://schemas.openxmlformats.org/officeDocument/2006/relationships/hyperlink" Target="https://echa.europa.eu/substance-information/-/substanceinfo/100.005.375" TargetMode="External"/><Relationship Id="rId73" Type="http://schemas.openxmlformats.org/officeDocument/2006/relationships/hyperlink" Target="https://echa.europa.eu/substance-information/-/substanceinfo/100.028.359" TargetMode="External"/><Relationship Id="rId78" Type="http://schemas.openxmlformats.org/officeDocument/2006/relationships/hyperlink" Target="https://echa.europa.eu/brief-profile/-/briefprofile/100.003.252" TargetMode="External"/><Relationship Id="rId81" Type="http://schemas.openxmlformats.org/officeDocument/2006/relationships/hyperlink" Target="https://echa.europa.eu/brief-profile/-/briefprofile/100.003.297" TargetMode="External"/><Relationship Id="rId86" Type="http://schemas.openxmlformats.org/officeDocument/2006/relationships/hyperlink" Target="https://echa.europa.eu/brief-profile/-/briefprofile/100.001.863" TargetMode="External"/><Relationship Id="rId94" Type="http://schemas.openxmlformats.org/officeDocument/2006/relationships/printerSettings" Target="../printerSettings/printerSettings2.bin"/><Relationship Id="rId4" Type="http://schemas.openxmlformats.org/officeDocument/2006/relationships/hyperlink" Target="https://echa.europa.eu/information-on-chemicals/cl-inventory-database/-/discli/details/40127" TargetMode="External"/><Relationship Id="rId9" Type="http://schemas.openxmlformats.org/officeDocument/2006/relationships/hyperlink" Target="https://echa.europa.eu/information-on-chemicals/cl-inventory-database/-/discli/details/127390" TargetMode="External"/><Relationship Id="rId13" Type="http://schemas.openxmlformats.org/officeDocument/2006/relationships/hyperlink" Target="https://echa.europa.eu/information-on-chemicals/cl-inventory-database/-/discli/details/89901" TargetMode="External"/><Relationship Id="rId18" Type="http://schemas.openxmlformats.org/officeDocument/2006/relationships/hyperlink" Target="https://echa.europa.eu/information-on-chemicals/cl-inventory-database/-/discli/details/50864" TargetMode="External"/><Relationship Id="rId39" Type="http://schemas.openxmlformats.org/officeDocument/2006/relationships/hyperlink" Target="https://echa.europa.eu/substance-information/-/substanceinfo/100.000.002" TargetMode="External"/><Relationship Id="rId34" Type="http://schemas.openxmlformats.org/officeDocument/2006/relationships/hyperlink" Target="https://echa.europa.eu/information-on-chemicals/cl-inventory-database/-/discli/details/28128" TargetMode="External"/><Relationship Id="rId50" Type="http://schemas.openxmlformats.org/officeDocument/2006/relationships/hyperlink" Target="https://echa.europa.eu/substance-information/-/substanceinfo/100.008.605" TargetMode="External"/><Relationship Id="rId55" Type="http://schemas.openxmlformats.org/officeDocument/2006/relationships/hyperlink" Target="https://echa.europa.eu/substance-information/-/substanceinfo/100.001.863" TargetMode="External"/><Relationship Id="rId76" Type="http://schemas.openxmlformats.org/officeDocument/2006/relationships/hyperlink" Target="https://echa.europa.eu/brief-profile/-/briefprofile/100.000.002" TargetMode="External"/><Relationship Id="rId7" Type="http://schemas.openxmlformats.org/officeDocument/2006/relationships/hyperlink" Target="https://echa.europa.eu/information-on-chemicals/cl-inventory-database/-/discli/details/274" TargetMode="External"/><Relationship Id="rId71" Type="http://schemas.openxmlformats.org/officeDocument/2006/relationships/hyperlink" Target="https://echa.europa.eu/substance-information/-/substanceinfo/100.010.118" TargetMode="External"/><Relationship Id="rId92" Type="http://schemas.openxmlformats.org/officeDocument/2006/relationships/hyperlink" Target="https://echa.europa.eu/brief-profile/-/briefprofile/100.028.359" TargetMode="External"/><Relationship Id="rId2" Type="http://schemas.openxmlformats.org/officeDocument/2006/relationships/hyperlink" Target="https://echa.europa.eu/information-on-chemicals/cl-inventory-database/-/discli/details/55163" TargetMode="External"/><Relationship Id="rId29" Type="http://schemas.openxmlformats.org/officeDocument/2006/relationships/hyperlink" Target="https://echa.europa.eu/information-on-chemicals/cl-inventory-database/-/discli/details/20004" TargetMode="External"/><Relationship Id="rId24" Type="http://schemas.openxmlformats.org/officeDocument/2006/relationships/hyperlink" Target="https://echa.europa.eu/information-on-chemicals/cl-inventory-database/-/discli/details/58814" TargetMode="External"/><Relationship Id="rId40" Type="http://schemas.openxmlformats.org/officeDocument/2006/relationships/hyperlink" Target="https://echa.europa.eu/substance-information/-/substanceinfo/100.003.088" TargetMode="External"/><Relationship Id="rId45" Type="http://schemas.openxmlformats.org/officeDocument/2006/relationships/hyperlink" Target="https://echa.europa.eu/substance-information/-/substanceinfo/100.003.297" TargetMode="External"/><Relationship Id="rId66" Type="http://schemas.openxmlformats.org/officeDocument/2006/relationships/hyperlink" Target="https://echa.europa.eu/substance-information/-/substanceinfo/100.000.026" TargetMode="External"/><Relationship Id="rId87" Type="http://schemas.openxmlformats.org/officeDocument/2006/relationships/hyperlink" Target="https://echa.europa.eu/brief-profile/-/briefprofile/100.001.541" TargetMode="External"/><Relationship Id="rId61" Type="http://schemas.openxmlformats.org/officeDocument/2006/relationships/hyperlink" Target="https://echa.europa.eu/substance-information/-/substanceinfo/100.005.379" TargetMode="External"/><Relationship Id="rId82" Type="http://schemas.openxmlformats.org/officeDocument/2006/relationships/hyperlink" Target="https://echa.europa.eu/brief-profile/-/briefprofile/100.000.685" TargetMode="External"/><Relationship Id="rId19" Type="http://schemas.openxmlformats.org/officeDocument/2006/relationships/hyperlink" Target="https://echa.europa.eu/information-on-chemicals/cl-inventory-database/-/discli/details/128806" TargetMode="External"/><Relationship Id="rId14" Type="http://schemas.openxmlformats.org/officeDocument/2006/relationships/hyperlink" Target="https://echa.europa.eu/information-on-chemicals/cl-inventory-database/-/discli/details/88561" TargetMode="External"/><Relationship Id="rId30" Type="http://schemas.openxmlformats.org/officeDocument/2006/relationships/hyperlink" Target="https://echa.europa.eu/information-on-chemicals/cl-inventory-database/-/discli/details/7093" TargetMode="External"/><Relationship Id="rId35" Type="http://schemas.openxmlformats.org/officeDocument/2006/relationships/hyperlink" Target="https://echa.europa.eu/information-on-chemicals/cl-inventory-database/-/discli/details/132693" TargetMode="External"/><Relationship Id="rId56" Type="http://schemas.openxmlformats.org/officeDocument/2006/relationships/hyperlink" Target="https://echa.europa.eu/substance-information/-/substanceinfo/100.005.359" TargetMode="External"/><Relationship Id="rId77" Type="http://schemas.openxmlformats.org/officeDocument/2006/relationships/hyperlink" Target="https://echa.europa.eu/brief-profile/-/briefprofile/100.003.08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echa.europa.eu/documents/10162/f28ce048-676d-4d17-b939-0c08e9a0db9f" TargetMode="External"/><Relationship Id="rId21" Type="http://schemas.openxmlformats.org/officeDocument/2006/relationships/hyperlink" Target="https://echa.europa.eu/documents/10162/176064a8-0896-4124-87e1-75cdf2008d59" TargetMode="External"/><Relationship Id="rId34" Type="http://schemas.openxmlformats.org/officeDocument/2006/relationships/hyperlink" Target="https://echa.europa.eu/documents/10162/bed0e10a-e36e-df3c-5907-318886c1e215" TargetMode="External"/><Relationship Id="rId42" Type="http://schemas.openxmlformats.org/officeDocument/2006/relationships/hyperlink" Target="https://echa.europa.eu/documents/10162/0a91bee3-3e2d-ea2d-3e33-9c9e7b9e4ec5" TargetMode="External"/><Relationship Id="rId47" Type="http://schemas.openxmlformats.org/officeDocument/2006/relationships/hyperlink" Target="https://echa.europa.eu/documents/10162/07814dea-edf3-eb45-37c3-42d5b6fee69a" TargetMode="External"/><Relationship Id="rId50" Type="http://schemas.openxmlformats.org/officeDocument/2006/relationships/hyperlink" Target="https://echa.europa.eu/documents/10162/07814dea-edf3-eb45-37c3-42d5b6fee69a" TargetMode="External"/><Relationship Id="rId55" Type="http://schemas.openxmlformats.org/officeDocument/2006/relationships/hyperlink" Target="https://echa.europa.eu/documents/10162/ef74f292-0d7e-2462-c062-fdc2146b774c" TargetMode="External"/><Relationship Id="rId63" Type="http://schemas.openxmlformats.org/officeDocument/2006/relationships/hyperlink" Target="https://echa.europa.eu/documents/10162/6635038f-5906-1cf6-7760-e59363785238" TargetMode="External"/><Relationship Id="rId7" Type="http://schemas.openxmlformats.org/officeDocument/2006/relationships/hyperlink" Target="https://echa.europa.eu/documents/10162/9777e99a-56fb-92da-7f0e-56fcf848cf18" TargetMode="External"/><Relationship Id="rId2" Type="http://schemas.openxmlformats.org/officeDocument/2006/relationships/hyperlink" Target="https://echa.europa.eu/documents/10162/9777e99a-56fb-92da-7f0e-56fcf848cf18" TargetMode="External"/><Relationship Id="rId16" Type="http://schemas.openxmlformats.org/officeDocument/2006/relationships/hyperlink" Target="https://echa.europa.eu/documents/10162/c18efa5f-3a93-5b9d-ea28-646462dc6a29" TargetMode="External"/><Relationship Id="rId29" Type="http://schemas.openxmlformats.org/officeDocument/2006/relationships/hyperlink" Target="https://echa.europa.eu/documents/10162/bed0e10a-e36e-df3c-5907-318886c1e215" TargetMode="External"/><Relationship Id="rId11" Type="http://schemas.openxmlformats.org/officeDocument/2006/relationships/hyperlink" Target="https://echa.europa.eu/documents/10162/c18efa5f-3a93-5b9d-ea28-646462dc6a29" TargetMode="External"/><Relationship Id="rId24" Type="http://schemas.openxmlformats.org/officeDocument/2006/relationships/hyperlink" Target="https://echa.europa.eu/documents/10162/176064a8-0896-4124-87e1-75cdf2008d59" TargetMode="External"/><Relationship Id="rId32" Type="http://schemas.openxmlformats.org/officeDocument/2006/relationships/hyperlink" Target="https://echa.europa.eu/documents/10162/bed0e10a-e36e-df3c-5907-318886c1e215" TargetMode="External"/><Relationship Id="rId37" Type="http://schemas.openxmlformats.org/officeDocument/2006/relationships/hyperlink" Target="https://echa.europa.eu/documents/10162/0a91bee3-3e2d-ea2d-3e33-9c9e7b9e4ec5" TargetMode="External"/><Relationship Id="rId40" Type="http://schemas.openxmlformats.org/officeDocument/2006/relationships/hyperlink" Target="https://echa.europa.eu/documents/10162/0a91bee3-3e2d-ea2d-3e33-9c9e7b9e4ec5" TargetMode="External"/><Relationship Id="rId45" Type="http://schemas.openxmlformats.org/officeDocument/2006/relationships/hyperlink" Target="https://echa.europa.eu/documents/10162/07814dea-edf3-eb45-37c3-42d5b6fee69a" TargetMode="External"/><Relationship Id="rId53" Type="http://schemas.openxmlformats.org/officeDocument/2006/relationships/hyperlink" Target="https://echa.europa.eu/documents/10162/ef74f292-0d7e-2462-c062-fdc2146b774c" TargetMode="External"/><Relationship Id="rId58" Type="http://schemas.openxmlformats.org/officeDocument/2006/relationships/hyperlink" Target="https://echa.europa.eu/documents/10162/ef74f292-0d7e-2462-c062-fdc2146b774c" TargetMode="External"/><Relationship Id="rId66" Type="http://schemas.openxmlformats.org/officeDocument/2006/relationships/hyperlink" Target="https://echa.europa.eu/documents/10162/6635038f-5906-1cf6-7760-e59363785238" TargetMode="External"/><Relationship Id="rId5" Type="http://schemas.openxmlformats.org/officeDocument/2006/relationships/hyperlink" Target="https://echa.europa.eu/documents/10162/9777e99a-56fb-92da-7f0e-56fcf848cf18" TargetMode="External"/><Relationship Id="rId61" Type="http://schemas.openxmlformats.org/officeDocument/2006/relationships/hyperlink" Target="https://echa.europa.eu/documents/10162/6635038f-5906-1cf6-7760-e59363785238" TargetMode="External"/><Relationship Id="rId19" Type="http://schemas.openxmlformats.org/officeDocument/2006/relationships/hyperlink" Target="https://echa.europa.eu/documents/10162/176064a8-0896-4124-87e1-75cdf2008d59" TargetMode="External"/><Relationship Id="rId14" Type="http://schemas.openxmlformats.org/officeDocument/2006/relationships/hyperlink" Target="https://echa.europa.eu/documents/10162/c18efa5f-3a93-5b9d-ea28-646462dc6a29" TargetMode="External"/><Relationship Id="rId22" Type="http://schemas.openxmlformats.org/officeDocument/2006/relationships/hyperlink" Target="https://echa.europa.eu/documents/10162/176064a8-0896-4124-87e1-75cdf2008d59" TargetMode="External"/><Relationship Id="rId27" Type="http://schemas.openxmlformats.org/officeDocument/2006/relationships/hyperlink" Target="https://echa.europa.eu/documents/10162/bed0e10a-e36e-df3c-5907-318886c1e215" TargetMode="External"/><Relationship Id="rId30" Type="http://schemas.openxmlformats.org/officeDocument/2006/relationships/hyperlink" Target="https://echa.europa.eu/documents/10162/bed0e10a-e36e-df3c-5907-318886c1e215" TargetMode="External"/><Relationship Id="rId35" Type="http://schemas.openxmlformats.org/officeDocument/2006/relationships/hyperlink" Target="https://echa.europa.eu/documents/10162/0a91bee3-3e2d-ea2d-3e33-9c9e7b9e4ec5" TargetMode="External"/><Relationship Id="rId43" Type="http://schemas.openxmlformats.org/officeDocument/2006/relationships/hyperlink" Target="https://echa.europa.eu/documents/10162/07814dea-edf3-eb45-37c3-42d5b6fee69a" TargetMode="External"/><Relationship Id="rId48" Type="http://schemas.openxmlformats.org/officeDocument/2006/relationships/hyperlink" Target="https://echa.europa.eu/documents/10162/07814dea-edf3-eb45-37c3-42d5b6fee69a" TargetMode="External"/><Relationship Id="rId56" Type="http://schemas.openxmlformats.org/officeDocument/2006/relationships/hyperlink" Target="https://echa.europa.eu/documents/10162/ef74f292-0d7e-2462-c062-fdc2146b774c" TargetMode="External"/><Relationship Id="rId64" Type="http://schemas.openxmlformats.org/officeDocument/2006/relationships/hyperlink" Target="https://echa.europa.eu/documents/10162/6635038f-5906-1cf6-7760-e59363785238" TargetMode="External"/><Relationship Id="rId8" Type="http://schemas.openxmlformats.org/officeDocument/2006/relationships/hyperlink" Target="https://echa.europa.eu/documents/10162/9777e99a-56fb-92da-7f0e-56fcf848cf18" TargetMode="External"/><Relationship Id="rId51" Type="http://schemas.openxmlformats.org/officeDocument/2006/relationships/hyperlink" Target="https://echa.europa.eu/documents/10162/ef74f292-0d7e-2462-c062-fdc2146b774c" TargetMode="External"/><Relationship Id="rId3" Type="http://schemas.openxmlformats.org/officeDocument/2006/relationships/hyperlink" Target="https://echa.europa.eu/documents/10162/9777e99a-56fb-92da-7f0e-56fcf848cf18" TargetMode="External"/><Relationship Id="rId12" Type="http://schemas.openxmlformats.org/officeDocument/2006/relationships/hyperlink" Target="https://echa.europa.eu/documents/10162/c18efa5f-3a93-5b9d-ea28-646462dc6a29" TargetMode="External"/><Relationship Id="rId17" Type="http://schemas.openxmlformats.org/officeDocument/2006/relationships/hyperlink" Target="https://echa.europa.eu/documents/10162/176064a8-0896-4124-87e1-75cdf2008d59" TargetMode="External"/><Relationship Id="rId25" Type="http://schemas.openxmlformats.org/officeDocument/2006/relationships/hyperlink" Target="https://echa.europa.eu/documents/10162/59f436ca-8afa-4adf-b108-27d7bc8a7751" TargetMode="External"/><Relationship Id="rId33" Type="http://schemas.openxmlformats.org/officeDocument/2006/relationships/hyperlink" Target="https://echa.europa.eu/documents/10162/bed0e10a-e36e-df3c-5907-318886c1e215" TargetMode="External"/><Relationship Id="rId38" Type="http://schemas.openxmlformats.org/officeDocument/2006/relationships/hyperlink" Target="https://echa.europa.eu/documents/10162/0a91bee3-3e2d-ea2d-3e33-9c9e7b9e4ec5" TargetMode="External"/><Relationship Id="rId46" Type="http://schemas.openxmlformats.org/officeDocument/2006/relationships/hyperlink" Target="https://echa.europa.eu/documents/10162/07814dea-edf3-eb45-37c3-42d5b6fee69a" TargetMode="External"/><Relationship Id="rId59" Type="http://schemas.openxmlformats.org/officeDocument/2006/relationships/hyperlink" Target="https://echa.europa.eu/documents/10162/6635038f-5906-1cf6-7760-e59363785238" TargetMode="External"/><Relationship Id="rId20" Type="http://schemas.openxmlformats.org/officeDocument/2006/relationships/hyperlink" Target="https://echa.europa.eu/documents/10162/176064a8-0896-4124-87e1-75cdf2008d59" TargetMode="External"/><Relationship Id="rId41" Type="http://schemas.openxmlformats.org/officeDocument/2006/relationships/hyperlink" Target="https://echa.europa.eu/documents/10162/0a91bee3-3e2d-ea2d-3e33-9c9e7b9e4ec5" TargetMode="External"/><Relationship Id="rId54" Type="http://schemas.openxmlformats.org/officeDocument/2006/relationships/hyperlink" Target="https://echa.europa.eu/documents/10162/ef74f292-0d7e-2462-c062-fdc2146b774c" TargetMode="External"/><Relationship Id="rId62" Type="http://schemas.openxmlformats.org/officeDocument/2006/relationships/hyperlink" Target="https://echa.europa.eu/documents/10162/6635038f-5906-1cf6-7760-e59363785238" TargetMode="External"/><Relationship Id="rId1" Type="http://schemas.openxmlformats.org/officeDocument/2006/relationships/hyperlink" Target="https://echa.europa.eu/documents/10162/9777e99a-56fb-92da-7f0e-56fcf848cf18" TargetMode="External"/><Relationship Id="rId6" Type="http://schemas.openxmlformats.org/officeDocument/2006/relationships/hyperlink" Target="https://echa.europa.eu/documents/10162/9777e99a-56fb-92da-7f0e-56fcf848cf18" TargetMode="External"/><Relationship Id="rId15" Type="http://schemas.openxmlformats.org/officeDocument/2006/relationships/hyperlink" Target="https://echa.europa.eu/documents/10162/c18efa5f-3a93-5b9d-ea28-646462dc6a29" TargetMode="External"/><Relationship Id="rId23" Type="http://schemas.openxmlformats.org/officeDocument/2006/relationships/hyperlink" Target="https://echa.europa.eu/documents/10162/176064a8-0896-4124-87e1-75cdf2008d59" TargetMode="External"/><Relationship Id="rId28" Type="http://schemas.openxmlformats.org/officeDocument/2006/relationships/hyperlink" Target="https://echa.europa.eu/documents/10162/bed0e10a-e36e-df3c-5907-318886c1e215" TargetMode="External"/><Relationship Id="rId36" Type="http://schemas.openxmlformats.org/officeDocument/2006/relationships/hyperlink" Target="https://echa.europa.eu/documents/10162/0a91bee3-3e2d-ea2d-3e33-9c9e7b9e4ec5" TargetMode="External"/><Relationship Id="rId49" Type="http://schemas.openxmlformats.org/officeDocument/2006/relationships/hyperlink" Target="https://echa.europa.eu/documents/10162/07814dea-edf3-eb45-37c3-42d5b6fee69a" TargetMode="External"/><Relationship Id="rId57" Type="http://schemas.openxmlformats.org/officeDocument/2006/relationships/hyperlink" Target="https://echa.europa.eu/documents/10162/ef74f292-0d7e-2462-c062-fdc2146b774c" TargetMode="External"/><Relationship Id="rId10" Type="http://schemas.openxmlformats.org/officeDocument/2006/relationships/hyperlink" Target="https://echa.europa.eu/documents/10162/c18efa5f-3a93-5b9d-ea28-646462dc6a29" TargetMode="External"/><Relationship Id="rId31" Type="http://schemas.openxmlformats.org/officeDocument/2006/relationships/hyperlink" Target="https://echa.europa.eu/documents/10162/bed0e10a-e36e-df3c-5907-318886c1e215" TargetMode="External"/><Relationship Id="rId44" Type="http://schemas.openxmlformats.org/officeDocument/2006/relationships/hyperlink" Target="https://echa.europa.eu/documents/10162/07814dea-edf3-eb45-37c3-42d5b6fee69a" TargetMode="External"/><Relationship Id="rId52" Type="http://schemas.openxmlformats.org/officeDocument/2006/relationships/hyperlink" Target="https://echa.europa.eu/documents/10162/ef74f292-0d7e-2462-c062-fdc2146b774c" TargetMode="External"/><Relationship Id="rId60" Type="http://schemas.openxmlformats.org/officeDocument/2006/relationships/hyperlink" Target="https://echa.europa.eu/documents/10162/6635038f-5906-1cf6-7760-e59363785238" TargetMode="External"/><Relationship Id="rId65" Type="http://schemas.openxmlformats.org/officeDocument/2006/relationships/hyperlink" Target="https://echa.europa.eu/documents/10162/6635038f-5906-1cf6-7760-e59363785238" TargetMode="External"/><Relationship Id="rId4" Type="http://schemas.openxmlformats.org/officeDocument/2006/relationships/hyperlink" Target="https://echa.europa.eu/documents/10162/9777e99a-56fb-92da-7f0e-56fcf848cf18" TargetMode="External"/><Relationship Id="rId9" Type="http://schemas.openxmlformats.org/officeDocument/2006/relationships/hyperlink" Target="https://echa.europa.eu/documents/10162/c18efa5f-3a93-5b9d-ea28-646462dc6a29" TargetMode="External"/><Relationship Id="rId13" Type="http://schemas.openxmlformats.org/officeDocument/2006/relationships/hyperlink" Target="https://echa.europa.eu/documents/10162/c18efa5f-3a93-5b9d-ea28-646462dc6a29" TargetMode="External"/><Relationship Id="rId18" Type="http://schemas.openxmlformats.org/officeDocument/2006/relationships/hyperlink" Target="https://echa.europa.eu/documents/10162/176064a8-0896-4124-87e1-75cdf2008d59" TargetMode="External"/><Relationship Id="rId39" Type="http://schemas.openxmlformats.org/officeDocument/2006/relationships/hyperlink" Target="https://echa.europa.eu/documents/10162/0a91bee3-3e2d-ea2d-3e33-9c9e7b9e4ec5"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echa.europa.eu/documents/10162/c62a1c4a-ceec-3a00-52a4-0a298f7d8bb3" TargetMode="External"/><Relationship Id="rId21" Type="http://schemas.openxmlformats.org/officeDocument/2006/relationships/hyperlink" Target="https://echa.europa.eu/documents/10162/985e117f-38e2-4d45-9d0c-94413dd0462e" TargetMode="External"/><Relationship Id="rId42" Type="http://schemas.openxmlformats.org/officeDocument/2006/relationships/hyperlink" Target="https://echa.europa.eu/documents/10162/295904b9-1ea4-ba4e-3ba2-11d95c140618" TargetMode="External"/><Relationship Id="rId47" Type="http://schemas.openxmlformats.org/officeDocument/2006/relationships/hyperlink" Target="https://echa.europa.eu/documents/10162/e108392b-599f-d05b-e25e-9f1dacc30a48" TargetMode="External"/><Relationship Id="rId63" Type="http://schemas.openxmlformats.org/officeDocument/2006/relationships/hyperlink" Target="https://echa.europa.eu/documents/10162/55f3430f-f472-ad1b-5be9-fd25e5897747" TargetMode="External"/><Relationship Id="rId68" Type="http://schemas.openxmlformats.org/officeDocument/2006/relationships/hyperlink" Target="https://echa.europa.eu/documents/10162/1e21be8d-36fd-0370-0e89-0c0616e7af12" TargetMode="External"/><Relationship Id="rId7" Type="http://schemas.openxmlformats.org/officeDocument/2006/relationships/hyperlink" Target="https://echa.europa.eu/documents/10162/a7438bc1-a7fd-caef-d74a-ca33fc0f3610" TargetMode="External"/><Relationship Id="rId71" Type="http://schemas.openxmlformats.org/officeDocument/2006/relationships/hyperlink" Target="https://echa.europa.eu/documents/10162/abc44d64-7bfe-ee88-d8a6-7ea30a448360" TargetMode="External"/><Relationship Id="rId2" Type="http://schemas.openxmlformats.org/officeDocument/2006/relationships/hyperlink" Target="https://echa.europa.eu/documents/10162/6adbea83-2790-92a4-06cd-ce39c4bf3211" TargetMode="External"/><Relationship Id="rId16" Type="http://schemas.openxmlformats.org/officeDocument/2006/relationships/hyperlink" Target="https://echa.europa.eu/documents/10162/2b898da9-812d-8a07-e059-e81d2c2883cb" TargetMode="External"/><Relationship Id="rId29" Type="http://schemas.openxmlformats.org/officeDocument/2006/relationships/hyperlink" Target="https://echa.europa.eu/documents/10162/691e9c3a-6cc7-c90f-f4a2-e3e8dbe5282c" TargetMode="External"/><Relationship Id="rId11" Type="http://schemas.openxmlformats.org/officeDocument/2006/relationships/hyperlink" Target="https://echa.europa.eu/documents/10162/7d8ac604-d716-4a97-8682-d3d5e5c4158f" TargetMode="External"/><Relationship Id="rId24" Type="http://schemas.openxmlformats.org/officeDocument/2006/relationships/hyperlink" Target="https://echa.europa.eu/documents/10162/0d1ee6d4-1a47-0737-35c7-3503f0fca417" TargetMode="External"/><Relationship Id="rId32" Type="http://schemas.openxmlformats.org/officeDocument/2006/relationships/hyperlink" Target="https://echa.europa.eu/documents/10162/aa74498e-1354-db8b-4ae4-e90fe8ad0744" TargetMode="External"/><Relationship Id="rId37" Type="http://schemas.openxmlformats.org/officeDocument/2006/relationships/hyperlink" Target="https://echa.europa.eu/documents/10162/29394ea9-7521-81ca-c760-b40352c3b346" TargetMode="External"/><Relationship Id="rId40" Type="http://schemas.openxmlformats.org/officeDocument/2006/relationships/hyperlink" Target="https://echa.europa.eu/documents/10162/0a1e7e7c-0701-0ad0-c08d-3fc8820d99cc" TargetMode="External"/><Relationship Id="rId45" Type="http://schemas.openxmlformats.org/officeDocument/2006/relationships/hyperlink" Target="https://echa.europa.eu/documents/10162/7e535514-4f68-3ce7-35b5-3344574de670" TargetMode="External"/><Relationship Id="rId53" Type="http://schemas.openxmlformats.org/officeDocument/2006/relationships/hyperlink" Target="https://echa.europa.eu/documents/10162/cf2b347a-f6d7-0812-a465-72b99999ace3" TargetMode="External"/><Relationship Id="rId58" Type="http://schemas.openxmlformats.org/officeDocument/2006/relationships/hyperlink" Target="https://echa.europa.eu/documents/10162/eec12fc5-5b2b-269f-0447-9f3cae2bb121" TargetMode="External"/><Relationship Id="rId66" Type="http://schemas.openxmlformats.org/officeDocument/2006/relationships/hyperlink" Target="https://echa.europa.eu/documents/10162/fbcccb6a-f40a-68e8-80bb-2f2e7b876c63" TargetMode="External"/><Relationship Id="rId5" Type="http://schemas.openxmlformats.org/officeDocument/2006/relationships/hyperlink" Target="https://echa.europa.eu/documents/10162/afa7d75c-b83f-fef0-ae10-41e70a1e57f7" TargetMode="External"/><Relationship Id="rId61" Type="http://schemas.openxmlformats.org/officeDocument/2006/relationships/hyperlink" Target="https://echa.europa.eu/documents/10162/f7ad4353-565c-a1bb-66e7-98a14bdd4daa" TargetMode="External"/><Relationship Id="rId19" Type="http://schemas.openxmlformats.org/officeDocument/2006/relationships/hyperlink" Target="https://echa.europa.eu/documents/10162/f7c1321a-6709-40d6-b683-1fb870fb0ac4" TargetMode="External"/><Relationship Id="rId14" Type="http://schemas.openxmlformats.org/officeDocument/2006/relationships/hyperlink" Target="https://echa.europa.eu/documents/10162/375e39c4-c59b-bfbd-d156-a1bf2a959108" TargetMode="External"/><Relationship Id="rId22" Type="http://schemas.openxmlformats.org/officeDocument/2006/relationships/hyperlink" Target="https://echa.europa.eu/documents/10162/b45e78cd-5d70-0dd9-e895-e9fa89ab43d0" TargetMode="External"/><Relationship Id="rId27" Type="http://schemas.openxmlformats.org/officeDocument/2006/relationships/hyperlink" Target="https://echa.europa.eu/documents/10162/47121daf-04a7-6d4a-b0b6-595794d3e66c" TargetMode="External"/><Relationship Id="rId30" Type="http://schemas.openxmlformats.org/officeDocument/2006/relationships/hyperlink" Target="https://echa.europa.eu/documents/10162/2f947c2c-3bce-4613-ad40-27996e8a06fa" TargetMode="External"/><Relationship Id="rId35" Type="http://schemas.openxmlformats.org/officeDocument/2006/relationships/hyperlink" Target="https://echa.europa.eu/documents/10162/e438fc9e-02b6-214d-bf7d-d3d8e36f5162" TargetMode="External"/><Relationship Id="rId43" Type="http://schemas.openxmlformats.org/officeDocument/2006/relationships/hyperlink" Target="https://echa.europa.eu/documents/10162/64229fbc-064f-c245-6ac1-ad7cc79266a8" TargetMode="External"/><Relationship Id="rId48" Type="http://schemas.openxmlformats.org/officeDocument/2006/relationships/hyperlink" Target="https://echa.europa.eu/documents/10162/dda49b29-fbb3-4cef-ed0c-d56b01ef3852" TargetMode="External"/><Relationship Id="rId56" Type="http://schemas.openxmlformats.org/officeDocument/2006/relationships/hyperlink" Target="https://echa.europa.eu/documents/10162/b38a8e42-46df-522f-c13a-76557dc3948a" TargetMode="External"/><Relationship Id="rId64" Type="http://schemas.openxmlformats.org/officeDocument/2006/relationships/hyperlink" Target="https://echa.europa.eu/documents/10162/e3ed2133-5608-9edc-b7e7-a55c29515067" TargetMode="External"/><Relationship Id="rId69" Type="http://schemas.openxmlformats.org/officeDocument/2006/relationships/hyperlink" Target="https://echa.europa.eu/documents/10162/550a8caa-3444-160e-9886-a7884cbe1224" TargetMode="External"/><Relationship Id="rId8" Type="http://schemas.openxmlformats.org/officeDocument/2006/relationships/hyperlink" Target="https://echa.europa.eu/documents/10162/91535066-71da-d9b4-71cc-8d4003b7f983" TargetMode="External"/><Relationship Id="rId51" Type="http://schemas.openxmlformats.org/officeDocument/2006/relationships/hyperlink" Target="https://echa.europa.eu/documents/10162/e7d6c30e-e39b-6f6d-cdf1-5891f5871290" TargetMode="External"/><Relationship Id="rId72" Type="http://schemas.openxmlformats.org/officeDocument/2006/relationships/hyperlink" Target="https://echa.europa.eu/documents/10162/33f679af-b6dd-c757-54b1-246d9684ed7a" TargetMode="External"/><Relationship Id="rId3" Type="http://schemas.openxmlformats.org/officeDocument/2006/relationships/hyperlink" Target="https://echa.europa.eu/documents/10162/4b054c5b-8511-4a30-8ef8-35ab143b4fd0" TargetMode="External"/><Relationship Id="rId12" Type="http://schemas.openxmlformats.org/officeDocument/2006/relationships/hyperlink" Target="https://echa.europa.eu/documents/10162/75ad6d26-78d9-4903-b06a-cf69953713dc" TargetMode="External"/><Relationship Id="rId17" Type="http://schemas.openxmlformats.org/officeDocument/2006/relationships/hyperlink" Target="https://echa.europa.eu/documents/10162/efc23200-6f59-12c6-4b18-533a80aa7b4f" TargetMode="External"/><Relationship Id="rId25" Type="http://schemas.openxmlformats.org/officeDocument/2006/relationships/hyperlink" Target="https://echa.europa.eu/documents/10162/92791ee1-40a6-f4dd-a2fe-927f6f1cb478" TargetMode="External"/><Relationship Id="rId33" Type="http://schemas.openxmlformats.org/officeDocument/2006/relationships/hyperlink" Target="https://echa.europa.eu/documents/10162/7e5022d4-fbaf-7170-8488-f8fd2c508632" TargetMode="External"/><Relationship Id="rId38" Type="http://schemas.openxmlformats.org/officeDocument/2006/relationships/hyperlink" Target="https://echa.europa.eu/documents/10162/0eec3a8e-a9ae-322e-4a41-3f9bafe8dc90" TargetMode="External"/><Relationship Id="rId46" Type="http://schemas.openxmlformats.org/officeDocument/2006/relationships/hyperlink" Target="https://echa.europa.eu/documents/10162/23a58907-434b-8d71-3add-055f76980532" TargetMode="External"/><Relationship Id="rId59" Type="http://schemas.openxmlformats.org/officeDocument/2006/relationships/hyperlink" Target="https://echa.europa.eu/documents/10162/564057c0-1161-6c2f-97fe-93d37caed66a" TargetMode="External"/><Relationship Id="rId67" Type="http://schemas.openxmlformats.org/officeDocument/2006/relationships/hyperlink" Target="https://echa.europa.eu/documents/10162/018056dd-0a72-fb5c-c6c3-48e2b68374e5" TargetMode="External"/><Relationship Id="rId20" Type="http://schemas.openxmlformats.org/officeDocument/2006/relationships/hyperlink" Target="https://echa.europa.eu/documents/10162/75ad552f-1e59-2599-e379-55ecec998d3f" TargetMode="External"/><Relationship Id="rId41" Type="http://schemas.openxmlformats.org/officeDocument/2006/relationships/hyperlink" Target="https://echa.europa.eu/documents/10162/c3e58ee6-314e-76ef-4c8a-b0698a257f34" TargetMode="External"/><Relationship Id="rId54" Type="http://schemas.openxmlformats.org/officeDocument/2006/relationships/hyperlink" Target="https://echa.europa.eu/documents/10162/cedd5d59-3f11-ab3c-eedc-8961ba14901f" TargetMode="External"/><Relationship Id="rId62" Type="http://schemas.openxmlformats.org/officeDocument/2006/relationships/hyperlink" Target="https://echa.europa.eu/documents/10162/7c84435d-fd56-ba0d-d704-2eef295a4a37" TargetMode="External"/><Relationship Id="rId70" Type="http://schemas.openxmlformats.org/officeDocument/2006/relationships/hyperlink" Target="https://echa.europa.eu/documents/10162/cf5cf73c-41a6-fb91-fb6b-0c0eaf075b2a" TargetMode="External"/><Relationship Id="rId1" Type="http://schemas.openxmlformats.org/officeDocument/2006/relationships/hyperlink" Target="https://echa.europa.eu/documents/10162/143cd93d-ee58-40c1-b0f1-3713cbb11535" TargetMode="External"/><Relationship Id="rId6" Type="http://schemas.openxmlformats.org/officeDocument/2006/relationships/hyperlink" Target="https://echa.europa.eu/documents/10162/21272691-d1a0-3334-fde9-a0782d9354a2" TargetMode="External"/><Relationship Id="rId15" Type="http://schemas.openxmlformats.org/officeDocument/2006/relationships/hyperlink" Target="https://echa.europa.eu/documents/10162/ae8cba56-9884-9e35-34c7-0369a4703600" TargetMode="External"/><Relationship Id="rId23" Type="http://schemas.openxmlformats.org/officeDocument/2006/relationships/hyperlink" Target="https://echa.europa.eu/documents/10162/06cc1281-efd9-9845-0215-e6b0c94c94db" TargetMode="External"/><Relationship Id="rId28" Type="http://schemas.openxmlformats.org/officeDocument/2006/relationships/hyperlink" Target="https://echa.europa.eu/documents/10162/87622091-3722-4de3-b2e9-6a4882d3df5e" TargetMode="External"/><Relationship Id="rId36" Type="http://schemas.openxmlformats.org/officeDocument/2006/relationships/hyperlink" Target="https://echa.europa.eu/documents/10162/ecfa3b19-c8e7-0016-7aab-a110a02d34a1" TargetMode="External"/><Relationship Id="rId49" Type="http://schemas.openxmlformats.org/officeDocument/2006/relationships/hyperlink" Target="https://echa.europa.eu/documents/10162/201ddfcb-4233-52e0-c80f-f5b3db1ee3a5" TargetMode="External"/><Relationship Id="rId57" Type="http://schemas.openxmlformats.org/officeDocument/2006/relationships/hyperlink" Target="https://echa.europa.eu/documents/10162/c02d3c0b-8ebb-327e-d4be-7b98fda19a36" TargetMode="External"/><Relationship Id="rId10" Type="http://schemas.openxmlformats.org/officeDocument/2006/relationships/hyperlink" Target="https://echa.europa.eu/documents/10162/c5f3267f-609d-4ccb-8645-5b7e02d3946c" TargetMode="External"/><Relationship Id="rId31" Type="http://schemas.openxmlformats.org/officeDocument/2006/relationships/hyperlink" Target="https://echa.europa.eu/documents/10162/7b2c6d46-a79a-993d-f460-dc36161a3733" TargetMode="External"/><Relationship Id="rId44" Type="http://schemas.openxmlformats.org/officeDocument/2006/relationships/hyperlink" Target="https://echa.europa.eu/documents/10162/fa4409d4-fb3a-174f-c048-6ebfa5b86407" TargetMode="External"/><Relationship Id="rId52" Type="http://schemas.openxmlformats.org/officeDocument/2006/relationships/hyperlink" Target="https://echa.europa.eu/documents/10162/ca5de54d-09c4-84e3-a341-945d48fab0e2" TargetMode="External"/><Relationship Id="rId60" Type="http://schemas.openxmlformats.org/officeDocument/2006/relationships/hyperlink" Target="https://echa.europa.eu/documents/10162/38239a0c-706c-0b6a-3117-38fbd0794c39" TargetMode="External"/><Relationship Id="rId65" Type="http://schemas.openxmlformats.org/officeDocument/2006/relationships/hyperlink" Target="https://echa.europa.eu/documents/10162/6da9d338-940a-0b65-e846-4543ef834d55" TargetMode="External"/><Relationship Id="rId4" Type="http://schemas.openxmlformats.org/officeDocument/2006/relationships/hyperlink" Target="https://echa.europa.eu/documents/10162/ef81b8a3-7ec8-1380-d2ff-db1ceae26073" TargetMode="External"/><Relationship Id="rId9" Type="http://schemas.openxmlformats.org/officeDocument/2006/relationships/hyperlink" Target="https://echa.europa.eu/documents/10162/d6b1b306-6f05-9765-204a-689334527ef9" TargetMode="External"/><Relationship Id="rId13" Type="http://schemas.openxmlformats.org/officeDocument/2006/relationships/hyperlink" Target="https://echa.europa.eu/documents/10162/16752063-ed16-d532-0418-8613beeceab0" TargetMode="External"/><Relationship Id="rId18" Type="http://schemas.openxmlformats.org/officeDocument/2006/relationships/hyperlink" Target="https://echa.europa.eu/documents/10162/bf9b02a4-6e4b-b1bf-2c58-6d61f5998817" TargetMode="External"/><Relationship Id="rId39" Type="http://schemas.openxmlformats.org/officeDocument/2006/relationships/hyperlink" Target="https://echa.europa.eu/documents/10162/3e15d35b-731b-7789-665d-127be1736c51" TargetMode="External"/><Relationship Id="rId34" Type="http://schemas.openxmlformats.org/officeDocument/2006/relationships/hyperlink" Target="https://echa.europa.eu/documents/10162/86c65434-fcf1-b935-4559-eb9e17cf996d" TargetMode="External"/><Relationship Id="rId50" Type="http://schemas.openxmlformats.org/officeDocument/2006/relationships/hyperlink" Target="https://echa.europa.eu/documents/10162/b31d37b1-f39e-b7a3-ce90-8eea789832b6" TargetMode="External"/><Relationship Id="rId55" Type="http://schemas.openxmlformats.org/officeDocument/2006/relationships/hyperlink" Target="https://echa.europa.eu/documents/10162/6ebfefde-24a7-46de-ce22-107b84e2e857"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echa.europa.eu/web/guest/information-on-chemicals/evaluation/community-rolling-action-plan/corap-table/-/dislist/substance/external/100.002.203" TargetMode="External"/><Relationship Id="rId18" Type="http://schemas.openxmlformats.org/officeDocument/2006/relationships/hyperlink" Target="https://echa.europa.eu/web/guest/ed-assessment/-/dislist/substance/external/100.030.051" TargetMode="External"/><Relationship Id="rId26" Type="http://schemas.openxmlformats.org/officeDocument/2006/relationships/hyperlink" Target="https://echa.europa.eu/web/guest/rmoa/-/dislist/substance/external/100.005.386" TargetMode="External"/><Relationship Id="rId39" Type="http://schemas.openxmlformats.org/officeDocument/2006/relationships/hyperlink" Target="https://echa.europa.eu/web/guest/registry-of-svhc-intentions/-/dislist/substance/external/100.005.350" TargetMode="External"/><Relationship Id="rId21" Type="http://schemas.openxmlformats.org/officeDocument/2006/relationships/hyperlink" Target="https://echa.europa.eu/web/guest/rmoa/-/dislist/substance/external/100.001.336" TargetMode="External"/><Relationship Id="rId34" Type="http://schemas.openxmlformats.org/officeDocument/2006/relationships/hyperlink" Target="https://echa.europa.eu/web/guest/registry-of-clh-intentions-until-outcome/-/dislist/substance/external/100.000.002" TargetMode="External"/><Relationship Id="rId42" Type="http://schemas.openxmlformats.org/officeDocument/2006/relationships/hyperlink" Target="https://echa.europa.eu/web/guest/registry-of-svhc-intentions/-/dislist/substance/external/100.005.386" TargetMode="External"/><Relationship Id="rId47" Type="http://schemas.openxmlformats.org/officeDocument/2006/relationships/hyperlink" Target="https://echa.europa.eu/web/guest/registry-of-restriction-intentions/-/dislist/substance/external/100.005.374" TargetMode="External"/><Relationship Id="rId50" Type="http://schemas.openxmlformats.org/officeDocument/2006/relationships/hyperlink" Target="https://echa.europa.eu/documents/10162/64cb5c4b-9987-4f36-b864-8a3fde6a0c70" TargetMode="External"/><Relationship Id="rId55" Type="http://schemas.openxmlformats.org/officeDocument/2006/relationships/hyperlink" Target="https://echa.europa.eu/documents/10162/af586a59-eb77-fb3c-4f8f-35781cf507cd" TargetMode="External"/><Relationship Id="rId7" Type="http://schemas.openxmlformats.org/officeDocument/2006/relationships/hyperlink" Target="https://echa.europa.eu/web/guest/information-on-chemicals/dossier-evaluation-status/-/dislist/substance/external/100.003.252" TargetMode="External"/><Relationship Id="rId2" Type="http://schemas.openxmlformats.org/officeDocument/2006/relationships/hyperlink" Target="https://echa.europa.eu/web/guest/information-on-chemicals/dossier-evaluation-status/-/dislist/substance/external/100.001.863" TargetMode="External"/><Relationship Id="rId16" Type="http://schemas.openxmlformats.org/officeDocument/2006/relationships/hyperlink" Target="https://echa.europa.eu/web/guest/information-on-chemicals/evaluation/community-rolling-action-plan/corap-table/-/dislist/substance/external/100.000.002" TargetMode="External"/><Relationship Id="rId29" Type="http://schemas.openxmlformats.org/officeDocument/2006/relationships/hyperlink" Target="https://echa.europa.eu/web/guest/rmoa/-/dislist/substance/external/100.003.297" TargetMode="External"/><Relationship Id="rId11" Type="http://schemas.openxmlformats.org/officeDocument/2006/relationships/hyperlink" Target="https://echa.europa.eu/web/guest/information-on-chemicals/evaluation/community-rolling-action-plan/corap-table/-/dislist/substance/external/100.003.297" TargetMode="External"/><Relationship Id="rId24" Type="http://schemas.openxmlformats.org/officeDocument/2006/relationships/hyperlink" Target="https://echa.europa.eu/web/guest/rmoa/-/dislist/substance/external/100.005.379" TargetMode="External"/><Relationship Id="rId32" Type="http://schemas.openxmlformats.org/officeDocument/2006/relationships/hyperlink" Target="https://echa.europa.eu/web/guest/registry-of-clh-intentions-until-outcome/-/dislist/substance/external/100.030.051" TargetMode="External"/><Relationship Id="rId37" Type="http://schemas.openxmlformats.org/officeDocument/2006/relationships/hyperlink" Target="https://echa.europa.eu/web/guest/registry-of-svhc-intentions/-/dislist/substance/external/100.000.255" TargetMode="External"/><Relationship Id="rId40" Type="http://schemas.openxmlformats.org/officeDocument/2006/relationships/hyperlink" Target="https://echa.europa.eu/web/guest/registry-of-svhc-intentions/-/dislist/substance/external/100.005.379" TargetMode="External"/><Relationship Id="rId45" Type="http://schemas.openxmlformats.org/officeDocument/2006/relationships/hyperlink" Target="https://echa.europa.eu/web/guest/registry-of-restriction-intentions/-/dislist/substance/external/100.005.375" TargetMode="External"/><Relationship Id="rId53" Type="http://schemas.openxmlformats.org/officeDocument/2006/relationships/hyperlink" Target="https://echa.europa.eu/documents/10162/48a2b63d-e1de-4775-81b9-ed8901feab10" TargetMode="External"/><Relationship Id="rId58" Type="http://schemas.openxmlformats.org/officeDocument/2006/relationships/hyperlink" Target="https://echa.europa.eu/documents/10162/1cc58141-07a2-49ed-9ef9-c6c4fcf9d74b" TargetMode="External"/><Relationship Id="rId5" Type="http://schemas.openxmlformats.org/officeDocument/2006/relationships/hyperlink" Target="https://echa.europa.eu/web/guest/information-on-chemicals/dossier-evaluation-status/-/dislist/substance/external/100.014.124" TargetMode="External"/><Relationship Id="rId61" Type="http://schemas.openxmlformats.org/officeDocument/2006/relationships/hyperlink" Target="https://echa.europa.eu/documents/10162/03167071-aa36-4bc3-9a08-00475f9a16d1" TargetMode="External"/><Relationship Id="rId19" Type="http://schemas.openxmlformats.org/officeDocument/2006/relationships/hyperlink" Target="https://echa.europa.eu/web/guest/pbt/-/dislist/substance/external/100.005.376" TargetMode="External"/><Relationship Id="rId14" Type="http://schemas.openxmlformats.org/officeDocument/2006/relationships/hyperlink" Target="https://echa.europa.eu/web/guest/information-on-chemicals/evaluation/community-rolling-action-plan/corap-table/-/dislist/substance/external/100.003.252" TargetMode="External"/><Relationship Id="rId22" Type="http://schemas.openxmlformats.org/officeDocument/2006/relationships/hyperlink" Target="https://echa.europa.eu/web/guest/rmoa/-/dislist/substance/external/100.000.255" TargetMode="External"/><Relationship Id="rId27" Type="http://schemas.openxmlformats.org/officeDocument/2006/relationships/hyperlink" Target="https://echa.europa.eu/web/guest/rmoa/-/dislist/substance/external/100.001.437" TargetMode="External"/><Relationship Id="rId30" Type="http://schemas.openxmlformats.org/officeDocument/2006/relationships/hyperlink" Target="https://echa.europa.eu/web/guest/rmoa/-/dislist/substance/external/100.000.002" TargetMode="External"/><Relationship Id="rId35" Type="http://schemas.openxmlformats.org/officeDocument/2006/relationships/hyperlink" Target="https://echa.europa.eu/web/guest/registry-of-clh-intentions-until-outcome/-/dislist/substance/external/100.000.761" TargetMode="External"/><Relationship Id="rId43" Type="http://schemas.openxmlformats.org/officeDocument/2006/relationships/hyperlink" Target="https://echa.europa.eu/web/guest/registry-of-svhc-intentions/-/dislist/substance/external/100.001.437" TargetMode="External"/><Relationship Id="rId48" Type="http://schemas.openxmlformats.org/officeDocument/2006/relationships/hyperlink" Target="https://echa.europa.eu/web/guest/registry-of-restriction-intentions/-/dislist/substance/external/100.000.166" TargetMode="External"/><Relationship Id="rId56" Type="http://schemas.openxmlformats.org/officeDocument/2006/relationships/hyperlink" Target="https://echa.europa.eu/documents/10162/6124be44-e7d4-7db0-eab7-7262ad81d5d8" TargetMode="External"/><Relationship Id="rId8" Type="http://schemas.openxmlformats.org/officeDocument/2006/relationships/hyperlink" Target="https://echa.europa.eu/web/guest/information-on-chemicals/dossier-evaluation-status/-/dislist/substance/external/100.003.088" TargetMode="External"/><Relationship Id="rId51" Type="http://schemas.openxmlformats.org/officeDocument/2006/relationships/hyperlink" Target="https://echa.europa.eu/documents/10162/c204d36e-f16f-4a27-affd-e5779035790d" TargetMode="External"/><Relationship Id="rId3" Type="http://schemas.openxmlformats.org/officeDocument/2006/relationships/hyperlink" Target="https://echa.europa.eu/web/guest/information-on-chemicals/dossier-evaluation-status/-/dislist/substance/external/100.000.685" TargetMode="External"/><Relationship Id="rId12" Type="http://schemas.openxmlformats.org/officeDocument/2006/relationships/hyperlink" Target="https://echa.europa.eu/web/guest/information-on-chemicals/evaluation/community-rolling-action-plan/corap-table/-/dislist/substance/external/100.014.124" TargetMode="External"/><Relationship Id="rId17" Type="http://schemas.openxmlformats.org/officeDocument/2006/relationships/hyperlink" Target="https://echa.europa.eu/web/guest/ed-assessment/-/dislist/substance/external/100.028.359" TargetMode="External"/><Relationship Id="rId25" Type="http://schemas.openxmlformats.org/officeDocument/2006/relationships/hyperlink" Target="https://echa.europa.eu/web/guest/rmoa/-/dislist/substance/external/100.005.376" TargetMode="External"/><Relationship Id="rId33" Type="http://schemas.openxmlformats.org/officeDocument/2006/relationships/hyperlink" Target="https://echa.europa.eu/web/guest/registry-of-clh-intentions-until-outcome/-/dislist/substance/external/100.002.591" TargetMode="External"/><Relationship Id="rId38" Type="http://schemas.openxmlformats.org/officeDocument/2006/relationships/hyperlink" Target="https://echa.europa.eu/web/guest/registry-of-svhc-intentions/-/dislist/substance/external/100.000.026" TargetMode="External"/><Relationship Id="rId46" Type="http://schemas.openxmlformats.org/officeDocument/2006/relationships/hyperlink" Target="https://echa.europa.eu/web/guest/registry-of-restriction-intentions/-/dislist/substance/external/100.005.358" TargetMode="External"/><Relationship Id="rId59" Type="http://schemas.openxmlformats.org/officeDocument/2006/relationships/hyperlink" Target="https://echa.europa.eu/documents/10162/0e49a55b-acde-0d6b-d18a-7b30d13dd4c1" TargetMode="External"/><Relationship Id="rId20" Type="http://schemas.openxmlformats.org/officeDocument/2006/relationships/hyperlink" Target="https://echa.europa.eu/web/guest/pbt/-/dislist/substance/external/100.004.481" TargetMode="External"/><Relationship Id="rId41" Type="http://schemas.openxmlformats.org/officeDocument/2006/relationships/hyperlink" Target="https://echa.europa.eu/web/guest/registry-of-svhc-intentions/-/dislist/substance/external/100.005.376" TargetMode="External"/><Relationship Id="rId54" Type="http://schemas.openxmlformats.org/officeDocument/2006/relationships/hyperlink" Target="https://echa.europa.eu/documents/10162/3a16a9ef-b5df-4c94-b12d-f419502b01c7" TargetMode="External"/><Relationship Id="rId1" Type="http://schemas.openxmlformats.org/officeDocument/2006/relationships/hyperlink" Target="https://echa.europa.eu/web/guest/information-on-chemicals/dossier-evaluation-status/-/dislist/substance/external/100.010.118" TargetMode="External"/><Relationship Id="rId6" Type="http://schemas.openxmlformats.org/officeDocument/2006/relationships/hyperlink" Target="https://echa.europa.eu/web/guest/information-on-chemicals/dossier-evaluation-status/-/dislist/substance/external/100.002.203" TargetMode="External"/><Relationship Id="rId15" Type="http://schemas.openxmlformats.org/officeDocument/2006/relationships/hyperlink" Target="https://echa.europa.eu/web/guest/information-on-chemicals/evaluation/community-rolling-action-plan/corap-table/-/dislist/substance/external/100.003.088" TargetMode="External"/><Relationship Id="rId23" Type="http://schemas.openxmlformats.org/officeDocument/2006/relationships/hyperlink" Target="https://echa.europa.eu/web/guest/rmoa/-/dislist/substance/external/100.005.350" TargetMode="External"/><Relationship Id="rId28" Type="http://schemas.openxmlformats.org/officeDocument/2006/relationships/hyperlink" Target="https://echa.europa.eu/web/guest/rmoa/-/dislist/substance/external/100.004.481" TargetMode="External"/><Relationship Id="rId36" Type="http://schemas.openxmlformats.org/officeDocument/2006/relationships/hyperlink" Target="https://echa.europa.eu/web/guest/registry-of-svhc-intentions/-/dislist/substance/external/100.003.974" TargetMode="External"/><Relationship Id="rId49" Type="http://schemas.openxmlformats.org/officeDocument/2006/relationships/hyperlink" Target="https://echa.europa.eu/documents/10162/d601b0fe-07b0-4b95-bb97-9a9d763123c5" TargetMode="External"/><Relationship Id="rId57" Type="http://schemas.openxmlformats.org/officeDocument/2006/relationships/hyperlink" Target="https://echa.europa.eu/documents/10162/cb44ae93-1dcc-4191-2e26-b76d94444e94" TargetMode="External"/><Relationship Id="rId10" Type="http://schemas.openxmlformats.org/officeDocument/2006/relationships/hyperlink" Target="https://echa.europa.eu/web/guest/information-on-chemicals/evaluation/community-rolling-action-plan/corap-table/-/dislist/substance/external/100.001.863" TargetMode="External"/><Relationship Id="rId31" Type="http://schemas.openxmlformats.org/officeDocument/2006/relationships/hyperlink" Target="https://echa.europa.eu/web/guest/registry-of-clh-intentions-until-outcome/-/dislist/substance/external/100.028.359" TargetMode="External"/><Relationship Id="rId44" Type="http://schemas.openxmlformats.org/officeDocument/2006/relationships/hyperlink" Target="https://echa.europa.eu/web/guest/registry-of-svhc-intentions/-/dislist/substance/external/100.004.481" TargetMode="External"/><Relationship Id="rId52" Type="http://schemas.openxmlformats.org/officeDocument/2006/relationships/hyperlink" Target="https://echa.europa.eu/documents/10162/0c71ed68-b814-4249-a09b-56bc9a214dd5" TargetMode="External"/><Relationship Id="rId60" Type="http://schemas.openxmlformats.org/officeDocument/2006/relationships/hyperlink" Target="https://echa.europa.eu/documents/10162/af5e02ef-00a6-786e-024b-f483034b62e9" TargetMode="External"/><Relationship Id="rId4" Type="http://schemas.openxmlformats.org/officeDocument/2006/relationships/hyperlink" Target="https://echa.europa.eu/web/guest/information-on-chemicals/dossier-evaluation-status/-/dislist/substance/external/100.002.591" TargetMode="External"/><Relationship Id="rId9" Type="http://schemas.openxmlformats.org/officeDocument/2006/relationships/hyperlink" Target="https://echa.europa.eu/web/guest/information-on-chemicals/dossier-evaluation-status/-/dislist/substance/external/100.000.00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cha.europa.eu/documents/10162/14361aa9-33f5-4af5-2a05-44558a2dc522" TargetMode="External"/><Relationship Id="rId13" Type="http://schemas.openxmlformats.org/officeDocument/2006/relationships/hyperlink" Target="https://echa.europa.eu/documents/10162/d4038386-a206-9b6e-508e-c8a38ce55ed8" TargetMode="External"/><Relationship Id="rId3" Type="http://schemas.openxmlformats.org/officeDocument/2006/relationships/hyperlink" Target="https://echa.europa.eu/documents/10162/3f35e8b8-cec3-237e-abee-028e3990df3d" TargetMode="External"/><Relationship Id="rId7" Type="http://schemas.openxmlformats.org/officeDocument/2006/relationships/hyperlink" Target="https://echa.europa.eu/documents/10162/b8dfa022-9544-72e8-dcaa-7491dff3c0d5" TargetMode="External"/><Relationship Id="rId12" Type="http://schemas.openxmlformats.org/officeDocument/2006/relationships/hyperlink" Target="https://echa.europa.eu/documents/10162/3e2f9bdd-4ab0-dd90-eb01-982e63ce0d9a" TargetMode="External"/><Relationship Id="rId2" Type="http://schemas.openxmlformats.org/officeDocument/2006/relationships/hyperlink" Target="https://echa.europa.eu/documents/10162/70646c5e-1d58-ab3e-7b11-800c266f90b0" TargetMode="External"/><Relationship Id="rId1" Type="http://schemas.openxmlformats.org/officeDocument/2006/relationships/hyperlink" Target="https://echa.europa.eu/documents/10162/b388eed6-5ce9-9389-0415-a14e76943c81" TargetMode="External"/><Relationship Id="rId6" Type="http://schemas.openxmlformats.org/officeDocument/2006/relationships/hyperlink" Target="https://echa.europa.eu/documents/10162/d01123d0-a4d5-3bd3-6c33-9cdcc1cdf8ce" TargetMode="External"/><Relationship Id="rId11" Type="http://schemas.openxmlformats.org/officeDocument/2006/relationships/hyperlink" Target="https://echa.europa.eu/documents/10162/4f9a25ab-e7e5-1d73-dab3-a125bf720d5e" TargetMode="External"/><Relationship Id="rId5" Type="http://schemas.openxmlformats.org/officeDocument/2006/relationships/hyperlink" Target="https://echa.europa.eu/documents/10162/bb3d280f-6c86-615c-2dcc-b0d301558f23" TargetMode="External"/><Relationship Id="rId10" Type="http://schemas.openxmlformats.org/officeDocument/2006/relationships/hyperlink" Target="https://echa.europa.eu/documents/10162/838b0863-d9ab-be4b-55ce-e2f886c42338" TargetMode="External"/><Relationship Id="rId4" Type="http://schemas.openxmlformats.org/officeDocument/2006/relationships/hyperlink" Target="https://echa.europa.eu/documents/10162/0dae8db6-8f8c-428d-b591-7e5f04fc6b08" TargetMode="External"/><Relationship Id="rId9" Type="http://schemas.openxmlformats.org/officeDocument/2006/relationships/hyperlink" Target="https://echa.europa.eu/documents/10162/204e6f33-949d-311d-ba4f-8b36aa8de662" TargetMode="External"/><Relationship Id="rId14" Type="http://schemas.openxmlformats.org/officeDocument/2006/relationships/hyperlink" Target="https://echa.europa.eu/documents/10162/ee7daec6-c7cf-7c6a-0d72-50fc53a8bc18"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cha.europa.eu/registration-dossier/-/registered-dossier/15448" TargetMode="External"/><Relationship Id="rId13" Type="http://schemas.openxmlformats.org/officeDocument/2006/relationships/hyperlink" Target="https://echa.europa.eu/registration-dossier/-/registered-dossier/14231" TargetMode="External"/><Relationship Id="rId18" Type="http://schemas.openxmlformats.org/officeDocument/2006/relationships/hyperlink" Target="https://echa.europa.eu/registration-dossier/-/registered-dossier/23465" TargetMode="External"/><Relationship Id="rId26" Type="http://schemas.openxmlformats.org/officeDocument/2006/relationships/hyperlink" Target="https://echa.europa.eu/information-on-chemicals/biocidal-active-substances/-/disas/factsheet/1783/PT02" TargetMode="External"/><Relationship Id="rId3" Type="http://schemas.openxmlformats.org/officeDocument/2006/relationships/hyperlink" Target="https://echa.europa.eu/registration-dossier/-/registered-dossier/15368" TargetMode="External"/><Relationship Id="rId21" Type="http://schemas.openxmlformats.org/officeDocument/2006/relationships/hyperlink" Target="https://echa.europa.eu/registration-dossier/-/registered-dossier/1696" TargetMode="External"/><Relationship Id="rId7" Type="http://schemas.openxmlformats.org/officeDocument/2006/relationships/hyperlink" Target="https://echa.europa.eu/registration-dossier/-/registered-dossier/15377" TargetMode="External"/><Relationship Id="rId12" Type="http://schemas.openxmlformats.org/officeDocument/2006/relationships/hyperlink" Target="https://echa.europa.eu/registration-dossier/-/registered-dossier/15858" TargetMode="External"/><Relationship Id="rId17" Type="http://schemas.openxmlformats.org/officeDocument/2006/relationships/hyperlink" Target="https://echa.europa.eu/registration-dossier/-/registered-dossier/1383" TargetMode="External"/><Relationship Id="rId25" Type="http://schemas.openxmlformats.org/officeDocument/2006/relationships/hyperlink" Target="https://echa.europa.eu/information-on-chemicals/biocidal-active-substances/-/disas/factsheet/1419/PT09" TargetMode="External"/><Relationship Id="rId2" Type="http://schemas.openxmlformats.org/officeDocument/2006/relationships/hyperlink" Target="https://echa.europa.eu/registration-dossier/-/registered-dossier/22480" TargetMode="External"/><Relationship Id="rId16" Type="http://schemas.openxmlformats.org/officeDocument/2006/relationships/hyperlink" Target="https://echa.europa.eu/registration-dossier/-/registered-dossier/2151" TargetMode="External"/><Relationship Id="rId20" Type="http://schemas.openxmlformats.org/officeDocument/2006/relationships/hyperlink" Target="https://echa.europa.eu/registration-dossier/-/registered-dossier/1572" TargetMode="External"/><Relationship Id="rId1" Type="http://schemas.openxmlformats.org/officeDocument/2006/relationships/hyperlink" Target="https://echa.europa.eu/registration-dossier/-/registered-dossier/15352" TargetMode="External"/><Relationship Id="rId6" Type="http://schemas.openxmlformats.org/officeDocument/2006/relationships/hyperlink" Target="https://echa.europa.eu/registration-dossier/-/registered-dossier/15538" TargetMode="External"/><Relationship Id="rId11" Type="http://schemas.openxmlformats.org/officeDocument/2006/relationships/hyperlink" Target="https://echa.europa.eu/registration-dossier/-/registered-dossier/15791" TargetMode="External"/><Relationship Id="rId24" Type="http://schemas.openxmlformats.org/officeDocument/2006/relationships/hyperlink" Target="https://echa.europa.eu/registration-dossier/-/registered-dossier/23039" TargetMode="External"/><Relationship Id="rId5" Type="http://schemas.openxmlformats.org/officeDocument/2006/relationships/hyperlink" Target="https://echa.europa.eu/registration-dossier/-/registered-dossier/16102" TargetMode="External"/><Relationship Id="rId15" Type="http://schemas.openxmlformats.org/officeDocument/2006/relationships/hyperlink" Target="https://echa.europa.eu/registration-dossier/-/registered-dossier/6742" TargetMode="External"/><Relationship Id="rId23" Type="http://schemas.openxmlformats.org/officeDocument/2006/relationships/hyperlink" Target="https://echa.europa.eu/registration-dossier/-/registered-dossier/24071" TargetMode="External"/><Relationship Id="rId10" Type="http://schemas.openxmlformats.org/officeDocument/2006/relationships/hyperlink" Target="https://echa.europa.eu/registration-dossier/-/registered-dossier/14230" TargetMode="External"/><Relationship Id="rId19" Type="http://schemas.openxmlformats.org/officeDocument/2006/relationships/hyperlink" Target="https://echa.europa.eu/registration-dossier/-/registered-dossier/12145" TargetMode="External"/><Relationship Id="rId4" Type="http://schemas.openxmlformats.org/officeDocument/2006/relationships/hyperlink" Target="https://echa.europa.eu/registration-dossier/-/registered-dossier/15924" TargetMode="External"/><Relationship Id="rId9" Type="http://schemas.openxmlformats.org/officeDocument/2006/relationships/hyperlink" Target="https://echa.europa.eu/registration-dossier/-/registered-dossier/15482" TargetMode="External"/><Relationship Id="rId14" Type="http://schemas.openxmlformats.org/officeDocument/2006/relationships/hyperlink" Target="https://echa.europa.eu/registration-dossier/-/registered-dossier/25202" TargetMode="External"/><Relationship Id="rId22" Type="http://schemas.openxmlformats.org/officeDocument/2006/relationships/hyperlink" Target="https://echa.europa.eu/registration-dossier/-/registered-dossier/1466" TargetMode="External"/><Relationship Id="rId27" Type="http://schemas.openxmlformats.org/officeDocument/2006/relationships/hyperlink" Target="https://echa.europa.eu/information-on-chemicals/biocidal-active-substances/-/disas/factsheet/1306/PT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42"/>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1009</v>
      </c>
      <c r="F1" s="2"/>
      <c r="G1" s="2"/>
      <c r="H1" s="149" t="s">
        <v>871</v>
      </c>
      <c r="I1" s="150"/>
      <c r="J1" s="144" t="str">
        <f>'Table 4'!AQ1</f>
        <v>Restriction Intentions (Table 4)</v>
      </c>
      <c r="K1" s="145"/>
      <c r="L1" s="145"/>
      <c r="M1" s="146"/>
      <c r="N1" s="128" t="str">
        <f>'Table 5'!AS1</f>
        <v>SVHC Intentions (Table 5)</v>
      </c>
      <c r="O1" s="129" t="str">
        <f>'Table 7'!AY1</f>
        <v>CLH (Table 7)</v>
      </c>
      <c r="P1" s="147" t="str">
        <f>'Table 9'!AB1</f>
        <v>OELs under CAD/CMD (Table 9)</v>
      </c>
      <c r="Q1" s="148"/>
    </row>
    <row r="2" spans="1:17" ht="52.5" thickBot="1" x14ac:dyDescent="0.3">
      <c r="B2" s="41" t="s">
        <v>34</v>
      </c>
      <c r="C2" s="3" t="str">
        <f>'Table 1'!B3</f>
        <v>Duplicate?</v>
      </c>
      <c r="D2" s="3" t="str">
        <f>'Table 1'!C3</f>
        <v>List</v>
      </c>
      <c r="E2" s="3" t="str">
        <f>'Table 1'!D3</f>
        <v>Substance Group</v>
      </c>
      <c r="F2" s="3" t="str">
        <f>'Table 1'!E3</f>
        <v>Category</v>
      </c>
      <c r="G2" s="3" t="str">
        <f>'Table 1'!F3</f>
        <v>Substance name</v>
      </c>
      <c r="H2" s="3" t="str">
        <f>'Table 1'!G3</f>
        <v>CASNo.</v>
      </c>
      <c r="I2" s="18" t="str">
        <f>'Table 1'!H3</f>
        <v>EC NUMBER</v>
      </c>
      <c r="J2" s="124" t="str">
        <f>'Table 4'!AQ2</f>
        <v>Start of Call for Evidence public consultation</v>
      </c>
      <c r="K2" s="125" t="str">
        <f>'Table 4'!AR2</f>
        <v>Start of second Call for Evidence public consultation</v>
      </c>
      <c r="L2" s="125" t="str">
        <f>'Table 4'!AS2</f>
        <v>Start of Annex XV report public consultation</v>
      </c>
      <c r="M2" s="126" t="str">
        <f>'Table 4'!AT2</f>
        <v>Start of SEAC draft opinion public consultation</v>
      </c>
      <c r="N2" s="127" t="str">
        <f>'Table 5'!AS2</f>
        <v>Start of public consultation</v>
      </c>
      <c r="O2" s="130" t="str">
        <f>'Table 7'!AY2</f>
        <v>Start of consultation</v>
      </c>
      <c r="P2" s="124" t="str">
        <f>'Table 9'!AB2</f>
        <v>Date start call for evidence</v>
      </c>
      <c r="Q2" s="126" t="str">
        <f>'Table 9'!AC2</f>
        <v>Public consultation on OEL scientific report start</v>
      </c>
    </row>
    <row r="3" spans="1:17" ht="13" x14ac:dyDescent="0.3">
      <c r="B3" s="20">
        <f t="shared" ref="B3:B42" ca="1" si="0">IF(COUNTIF(J3:Q3,"")&lt;COUNTA(J3:Q3),1,0)</f>
        <v>0</v>
      </c>
      <c r="C3" s="5">
        <f>'Table 1'!B4</f>
        <v>0</v>
      </c>
      <c r="D3" s="5">
        <f>'Table 1'!C4</f>
        <v>1</v>
      </c>
      <c r="E3" s="5" t="str">
        <f>'Table 1'!D4</f>
        <v>PAHs</v>
      </c>
      <c r="F3" s="5" t="str">
        <f>'Table 1'!E4</f>
        <v>A</v>
      </c>
      <c r="G3" s="5" t="str">
        <f>'Table 1'!F4</f>
        <v>NO2</v>
      </c>
      <c r="H3" s="12" t="str">
        <f>'Table 1'!G4</f>
        <v>10102-44-0</v>
      </c>
      <c r="I3" s="118" t="str">
        <f>'Table 1'!H4</f>
        <v>233-272-6</v>
      </c>
      <c r="J3" s="121" t="str">
        <f ca="1">'Table 4'!AQ3</f>
        <v/>
      </c>
      <c r="K3" s="121" t="str">
        <f ca="1">'Table 4'!AR3</f>
        <v/>
      </c>
      <c r="L3" s="121" t="str">
        <f ca="1">'Table 4'!AS3</f>
        <v/>
      </c>
      <c r="M3" s="121" t="str">
        <f ca="1">'Table 4'!AT3</f>
        <v/>
      </c>
      <c r="N3" s="121" t="str">
        <f ca="1">'Table 5'!AS3</f>
        <v/>
      </c>
      <c r="O3" s="121" t="str">
        <f ca="1">'Table 7'!AY3</f>
        <v/>
      </c>
      <c r="P3" s="121" t="str">
        <f ca="1">'Table 9'!AB3</f>
        <v/>
      </c>
      <c r="Q3" s="121" t="str">
        <f ca="1">'Table 9'!AC3</f>
        <v/>
      </c>
    </row>
    <row r="4" spans="1:17" ht="13" x14ac:dyDescent="0.3">
      <c r="B4" s="20">
        <f t="shared" ca="1" si="0"/>
        <v>0</v>
      </c>
      <c r="C4" s="5">
        <f>'Table 1'!B5</f>
        <v>0</v>
      </c>
      <c r="D4" s="5">
        <f>'Table 1'!C5</f>
        <v>1</v>
      </c>
      <c r="E4" s="5" t="str">
        <f>'Table 1'!D5</f>
        <v>PAHs</v>
      </c>
      <c r="F4" s="5" t="str">
        <f>'Table 1'!E5</f>
        <v>A</v>
      </c>
      <c r="G4" s="5" t="str">
        <f>'Table 1'!F5</f>
        <v>SO2</v>
      </c>
      <c r="H4" s="12" t="str">
        <f>'Table 1'!G5</f>
        <v>7446-09-5</v>
      </c>
      <c r="I4" s="118" t="str">
        <f>'Table 1'!H5</f>
        <v>231-195-2</v>
      </c>
      <c r="J4" s="121" t="str">
        <f ca="1">'Table 4'!AQ4</f>
        <v/>
      </c>
      <c r="K4" s="121" t="str">
        <f ca="1">'Table 4'!AR4</f>
        <v/>
      </c>
      <c r="L4" s="121" t="str">
        <f ca="1">'Table 4'!AS4</f>
        <v/>
      </c>
      <c r="M4" s="121" t="str">
        <f ca="1">'Table 4'!AT4</f>
        <v/>
      </c>
      <c r="N4" s="121" t="str">
        <f ca="1">'Table 5'!AS4</f>
        <v/>
      </c>
      <c r="O4" s="121" t="str">
        <f ca="1">'Table 7'!AY4</f>
        <v/>
      </c>
      <c r="P4" s="121" t="str">
        <f ca="1">'Table 9'!AB4</f>
        <v/>
      </c>
      <c r="Q4" s="121" t="str">
        <f ca="1">'Table 9'!AC4</f>
        <v/>
      </c>
    </row>
    <row r="5" spans="1:17" ht="13" x14ac:dyDescent="0.3">
      <c r="B5" s="20">
        <f t="shared" ca="1" si="0"/>
        <v>0</v>
      </c>
      <c r="C5" s="5">
        <f>'Table 1'!B6</f>
        <v>0</v>
      </c>
      <c r="D5" s="5">
        <f>'Table 1'!C6</f>
        <v>1</v>
      </c>
      <c r="E5" s="5" t="str">
        <f>'Table 1'!D6</f>
        <v>PAHs</v>
      </c>
      <c r="F5" s="5" t="str">
        <f>'Table 1'!E6</f>
        <v>A</v>
      </c>
      <c r="G5" s="5" t="str">
        <f>'Table 1'!F6</f>
        <v>O3</v>
      </c>
      <c r="H5" s="12" t="str">
        <f>'Table 1'!G6</f>
        <v>10028-15-6</v>
      </c>
      <c r="I5" s="118" t="str">
        <f>'Table 1'!H6</f>
        <v>233-069-2</v>
      </c>
      <c r="J5" s="121" t="str">
        <f ca="1">'Table 4'!AQ5</f>
        <v/>
      </c>
      <c r="K5" s="121" t="str">
        <f ca="1">'Table 4'!AR5</f>
        <v/>
      </c>
      <c r="L5" s="121" t="str">
        <f ca="1">'Table 4'!AS5</f>
        <v/>
      </c>
      <c r="M5" s="121" t="str">
        <f ca="1">'Table 4'!AT5</f>
        <v/>
      </c>
      <c r="N5" s="121" t="str">
        <f ca="1">'Table 5'!AS5</f>
        <v/>
      </c>
      <c r="O5" s="121" t="str">
        <f ca="1">'Table 7'!AY5</f>
        <v/>
      </c>
      <c r="P5" s="121" t="str">
        <f ca="1">'Table 9'!AB5</f>
        <v/>
      </c>
      <c r="Q5" s="121" t="str">
        <f ca="1">'Table 9'!AC5</f>
        <v/>
      </c>
    </row>
    <row r="6" spans="1:17" ht="13" x14ac:dyDescent="0.3">
      <c r="B6" s="20">
        <f t="shared" ca="1" si="0"/>
        <v>0</v>
      </c>
      <c r="C6" s="5">
        <f>'Table 1'!B7</f>
        <v>0</v>
      </c>
      <c r="D6" s="5">
        <f>'Table 1'!C7</f>
        <v>1</v>
      </c>
      <c r="E6" s="5" t="str">
        <f>'Table 1'!D7</f>
        <v>PAHs</v>
      </c>
      <c r="F6" s="5" t="str">
        <f>'Table 1'!E7</f>
        <v>A</v>
      </c>
      <c r="G6" s="5" t="str">
        <f>'Table 1'!F7</f>
        <v>CO</v>
      </c>
      <c r="H6" s="12" t="str">
        <f>'Table 1'!G7</f>
        <v>630-08-0</v>
      </c>
      <c r="I6" s="118" t="str">
        <f>'Table 1'!H7</f>
        <v>211-128-3</v>
      </c>
      <c r="J6" s="121" t="str">
        <f ca="1">'Table 4'!AQ6</f>
        <v/>
      </c>
      <c r="K6" s="121" t="str">
        <f ca="1">'Table 4'!AR6</f>
        <v/>
      </c>
      <c r="L6" s="121" t="str">
        <f ca="1">'Table 4'!AS6</f>
        <v/>
      </c>
      <c r="M6" s="121" t="str">
        <f ca="1">'Table 4'!AT6</f>
        <v/>
      </c>
      <c r="N6" s="121" t="str">
        <f ca="1">'Table 5'!AS6</f>
        <v/>
      </c>
      <c r="O6" s="121" t="str">
        <f ca="1">'Table 7'!AY6</f>
        <v/>
      </c>
      <c r="P6" s="121" t="str">
        <f ca="1">'Table 9'!AB6</f>
        <v/>
      </c>
      <c r="Q6" s="121" t="str">
        <f ca="1">'Table 9'!AC6</f>
        <v/>
      </c>
    </row>
    <row r="7" spans="1:17" ht="13" x14ac:dyDescent="0.3">
      <c r="B7" s="20">
        <f t="shared" ca="1" si="0"/>
        <v>0</v>
      </c>
      <c r="C7" s="5">
        <f>'Table 1'!B8</f>
        <v>0</v>
      </c>
      <c r="D7" s="5">
        <f>'Table 1'!C8</f>
        <v>1</v>
      </c>
      <c r="E7" s="5" t="str">
        <f>'Table 1'!D8</f>
        <v>PAHs</v>
      </c>
      <c r="F7" s="5" t="str">
        <f>'Table 1'!E8</f>
        <v>B</v>
      </c>
      <c r="G7" s="5" t="str">
        <f>'Table 1'!F8</f>
        <v>Acenaphthene</v>
      </c>
      <c r="H7" s="12" t="str">
        <f>'Table 1'!G8</f>
        <v>83-32-9</v>
      </c>
      <c r="I7" s="118" t="str">
        <f>'Table 1'!H8</f>
        <v>201-469-6</v>
      </c>
      <c r="J7" s="121" t="str">
        <f ca="1">'Table 4'!AQ7</f>
        <v/>
      </c>
      <c r="K7" s="121" t="str">
        <f ca="1">'Table 4'!AR7</f>
        <v/>
      </c>
      <c r="L7" s="121" t="str">
        <f ca="1">'Table 4'!AS7</f>
        <v/>
      </c>
      <c r="M7" s="121" t="str">
        <f ca="1">'Table 4'!AT7</f>
        <v/>
      </c>
      <c r="N7" s="121" t="str">
        <f ca="1">'Table 5'!AS7</f>
        <v/>
      </c>
      <c r="O7" s="121" t="str">
        <f ca="1">'Table 7'!AY7</f>
        <v/>
      </c>
      <c r="P7" s="121" t="str">
        <f ca="1">'Table 9'!AB7</f>
        <v/>
      </c>
      <c r="Q7" s="121" t="str">
        <f ca="1">'Table 9'!AC7</f>
        <v/>
      </c>
    </row>
    <row r="8" spans="1:17" ht="13" x14ac:dyDescent="0.3">
      <c r="B8" s="20">
        <f t="shared" ca="1" si="0"/>
        <v>0</v>
      </c>
      <c r="C8" s="5">
        <f>'Table 1'!B9</f>
        <v>0</v>
      </c>
      <c r="D8" s="5">
        <f>'Table 1'!C9</f>
        <v>1</v>
      </c>
      <c r="E8" s="5" t="str">
        <f>'Table 1'!D9</f>
        <v>PAHs</v>
      </c>
      <c r="F8" s="5" t="str">
        <f>'Table 1'!E9</f>
        <v>B</v>
      </c>
      <c r="G8" s="5" t="str">
        <f>'Table 1'!F9</f>
        <v>Acenaphthylene</v>
      </c>
      <c r="H8" s="12" t="str">
        <f>'Table 1'!G9</f>
        <v>208-96-8</v>
      </c>
      <c r="I8" s="118" t="str">
        <f>'Table 1'!H9</f>
        <v>205-917-1</v>
      </c>
      <c r="J8" s="121" t="str">
        <f ca="1">'Table 4'!AQ8</f>
        <v/>
      </c>
      <c r="K8" s="121" t="str">
        <f ca="1">'Table 4'!AR8</f>
        <v/>
      </c>
      <c r="L8" s="121" t="str">
        <f ca="1">'Table 4'!AS8</f>
        <v/>
      </c>
      <c r="M8" s="121" t="str">
        <f ca="1">'Table 4'!AT8</f>
        <v/>
      </c>
      <c r="N8" s="121" t="str">
        <f ca="1">'Table 5'!AS8</f>
        <v/>
      </c>
      <c r="O8" s="121" t="str">
        <f ca="1">'Table 7'!AY8</f>
        <v/>
      </c>
      <c r="P8" s="121" t="str">
        <f ca="1">'Table 9'!AB8</f>
        <v/>
      </c>
      <c r="Q8" s="121" t="str">
        <f ca="1">'Table 9'!AC8</f>
        <v/>
      </c>
    </row>
    <row r="9" spans="1:17" ht="13" x14ac:dyDescent="0.3">
      <c r="B9" s="20">
        <f t="shared" ca="1" si="0"/>
        <v>1</v>
      </c>
      <c r="C9" s="5">
        <f>'Table 1'!B10</f>
        <v>0</v>
      </c>
      <c r="D9" s="5">
        <f>'Table 1'!C10</f>
        <v>1</v>
      </c>
      <c r="E9" s="5" t="str">
        <f>'Table 1'!D10</f>
        <v>PAHs</v>
      </c>
      <c r="F9" s="5" t="str">
        <f>'Table 1'!E10</f>
        <v>B</v>
      </c>
      <c r="G9" s="5" t="str">
        <f>'Table 1'!F10</f>
        <v>Anthracene</v>
      </c>
      <c r="H9" s="12" t="str">
        <f>'Table 1'!G10</f>
        <v>120-12-7</v>
      </c>
      <c r="I9" s="118" t="str">
        <f>'Table 1'!H10</f>
        <v>204-371-1</v>
      </c>
      <c r="J9" s="121" t="str">
        <f ca="1">'Table 4'!AQ9</f>
        <v/>
      </c>
      <c r="K9" s="121" t="str">
        <f ca="1">'Table 4'!AR9</f>
        <v/>
      </c>
      <c r="L9" s="121" t="str">
        <f ca="1">'Table 4'!AS9</f>
        <v/>
      </c>
      <c r="M9" s="121" t="str">
        <f ca="1">'Table 4'!AT9</f>
        <v/>
      </c>
      <c r="N9" s="121" t="str">
        <f ca="1">'Table 5'!AS9</f>
        <v>Passed</v>
      </c>
      <c r="O9" s="121" t="str">
        <f ca="1">'Table 7'!AY9</f>
        <v/>
      </c>
      <c r="P9" s="121" t="str">
        <f ca="1">'Table 9'!AB9</f>
        <v/>
      </c>
      <c r="Q9" s="121" t="str">
        <f ca="1">'Table 9'!AC9</f>
        <v/>
      </c>
    </row>
    <row r="10" spans="1:17" ht="13" x14ac:dyDescent="0.3">
      <c r="A10" s="44" t="s">
        <v>873</v>
      </c>
      <c r="B10" s="20">
        <f t="shared" ca="1" si="0"/>
        <v>1</v>
      </c>
      <c r="C10" s="5">
        <f>'Table 1'!B11</f>
        <v>0</v>
      </c>
      <c r="D10" s="5">
        <f>'Table 1'!C11</f>
        <v>1</v>
      </c>
      <c r="E10" s="5" t="str">
        <f>'Table 1'!D11</f>
        <v>PAHs</v>
      </c>
      <c r="F10" s="5" t="str">
        <f>'Table 1'!E11</f>
        <v>B</v>
      </c>
      <c r="G10" s="5" t="str">
        <f>'Table 1'!F11</f>
        <v>BaA</v>
      </c>
      <c r="H10" s="12" t="str">
        <f>'Table 1'!G11</f>
        <v>56-55-3</v>
      </c>
      <c r="I10" s="118" t="str">
        <f>'Table 1'!H11</f>
        <v>200-280-6</v>
      </c>
      <c r="J10" s="121" t="str">
        <f ca="1">'Table 4'!AQ10</f>
        <v>Passed</v>
      </c>
      <c r="K10" s="121" t="str">
        <f ca="1">'Table 4'!AR10</f>
        <v/>
      </c>
      <c r="L10" s="121" t="str">
        <f ca="1">'Table 4'!AS10</f>
        <v>Passed</v>
      </c>
      <c r="M10" s="121" t="str">
        <f ca="1">'Table 4'!AT10</f>
        <v>Passed</v>
      </c>
      <c r="N10" s="121" t="str">
        <f ca="1">'Table 5'!AS10</f>
        <v>Passed</v>
      </c>
      <c r="O10" s="121" t="str">
        <f ca="1">'Table 7'!AY10</f>
        <v/>
      </c>
      <c r="P10" s="121" t="str">
        <f ca="1">'Table 9'!AB10</f>
        <v/>
      </c>
      <c r="Q10" s="121" t="str">
        <f ca="1">'Table 9'!AC10</f>
        <v/>
      </c>
    </row>
    <row r="11" spans="1:17" ht="13" x14ac:dyDescent="0.3">
      <c r="A11" s="44" t="s">
        <v>873</v>
      </c>
      <c r="B11" s="20">
        <f t="shared" ca="1" si="0"/>
        <v>1</v>
      </c>
      <c r="C11" s="5">
        <f>'Table 1'!B12</f>
        <v>0</v>
      </c>
      <c r="D11" s="5">
        <f>'Table 1'!C12</f>
        <v>1</v>
      </c>
      <c r="E11" s="5" t="str">
        <f>'Table 1'!D12</f>
        <v>PAHs</v>
      </c>
      <c r="F11" s="5" t="str">
        <f>'Table 1'!E12</f>
        <v>B</v>
      </c>
      <c r="G11" s="5" t="str">
        <f>'Table 1'!F12</f>
        <v>BaP</v>
      </c>
      <c r="H11" s="12" t="str">
        <f>'Table 1'!G12</f>
        <v>50-32-8</v>
      </c>
      <c r="I11" s="118" t="str">
        <f>'Table 1'!H12</f>
        <v>200-028-5</v>
      </c>
      <c r="J11" s="121" t="str">
        <f ca="1">'Table 4'!AQ11</f>
        <v>Passed</v>
      </c>
      <c r="K11" s="121" t="str">
        <f ca="1">'Table 4'!AR11</f>
        <v/>
      </c>
      <c r="L11" s="121" t="str">
        <f ca="1">'Table 4'!AS11</f>
        <v>Passed</v>
      </c>
      <c r="M11" s="121" t="str">
        <f ca="1">'Table 4'!AT11</f>
        <v>Passed</v>
      </c>
      <c r="N11" s="121" t="str">
        <f ca="1">'Table 5'!AS11</f>
        <v>Passed</v>
      </c>
      <c r="O11" s="121" t="str">
        <f ca="1">'Table 7'!AY11</f>
        <v/>
      </c>
      <c r="P11" s="121" t="str">
        <f ca="1">'Table 9'!AB11</f>
        <v/>
      </c>
      <c r="Q11" s="121" t="str">
        <f ca="1">'Table 9'!AC11</f>
        <v/>
      </c>
    </row>
    <row r="12" spans="1:17" ht="13" x14ac:dyDescent="0.3">
      <c r="A12" s="44" t="s">
        <v>873</v>
      </c>
      <c r="B12" s="20">
        <f t="shared" ca="1" si="0"/>
        <v>1</v>
      </c>
      <c r="C12" s="5">
        <f>'Table 1'!B13</f>
        <v>0</v>
      </c>
      <c r="D12" s="5">
        <f>'Table 1'!C13</f>
        <v>1</v>
      </c>
      <c r="E12" s="5" t="str">
        <f>'Table 1'!D13</f>
        <v>PAHs</v>
      </c>
      <c r="F12" s="5" t="str">
        <f>'Table 1'!E13</f>
        <v>B</v>
      </c>
      <c r="G12" s="5" t="str">
        <f>'Table 1'!F13</f>
        <v>BbFA</v>
      </c>
      <c r="H12" s="12" t="str">
        <f>'Table 1'!G13</f>
        <v>205-99-2</v>
      </c>
      <c r="I12" s="118" t="str">
        <f>'Table 1'!H13</f>
        <v>205-911-9</v>
      </c>
      <c r="J12" s="121" t="str">
        <f ca="1">'Table 4'!AQ12</f>
        <v>Passed</v>
      </c>
      <c r="K12" s="121" t="str">
        <f ca="1">'Table 4'!AR12</f>
        <v/>
      </c>
      <c r="L12" s="121" t="str">
        <f ca="1">'Table 4'!AS12</f>
        <v>Passed</v>
      </c>
      <c r="M12" s="121" t="str">
        <f ca="1">'Table 4'!AT12</f>
        <v>Passed</v>
      </c>
      <c r="N12" s="121" t="str">
        <f ca="1">'Table 5'!AS12</f>
        <v/>
      </c>
      <c r="O12" s="121" t="str">
        <f ca="1">'Table 7'!AY12</f>
        <v/>
      </c>
      <c r="P12" s="121" t="str">
        <f ca="1">'Table 9'!AB12</f>
        <v/>
      </c>
      <c r="Q12" s="121" t="str">
        <f ca="1">'Table 9'!AC12</f>
        <v/>
      </c>
    </row>
    <row r="13" spans="1:17" ht="13" x14ac:dyDescent="0.3">
      <c r="B13" s="20">
        <f t="shared" ca="1" si="0"/>
        <v>1</v>
      </c>
      <c r="C13" s="5">
        <f>'Table 1'!B14</f>
        <v>0</v>
      </c>
      <c r="D13" s="5">
        <f>'Table 1'!C14</f>
        <v>1</v>
      </c>
      <c r="E13" s="5" t="str">
        <f>'Table 1'!D14</f>
        <v>PAHs</v>
      </c>
      <c r="F13" s="5" t="str">
        <f>'Table 1'!E14</f>
        <v>B</v>
      </c>
      <c r="G13" s="5" t="str">
        <f>'Table 1'!F14</f>
        <v>BeP</v>
      </c>
      <c r="H13" s="12" t="str">
        <f>'Table 1'!G14</f>
        <v>192-97-2</v>
      </c>
      <c r="I13" s="118" t="str">
        <f>'Table 1'!H14</f>
        <v>205-892-7</v>
      </c>
      <c r="J13" s="121" t="str">
        <f ca="1">'Table 4'!AQ13</f>
        <v>Passed</v>
      </c>
      <c r="K13" s="121" t="str">
        <f ca="1">'Table 4'!AR13</f>
        <v/>
      </c>
      <c r="L13" s="121" t="str">
        <f ca="1">'Table 4'!AS13</f>
        <v>Passed</v>
      </c>
      <c r="M13" s="121" t="str">
        <f ca="1">'Table 4'!AT13</f>
        <v>Passed</v>
      </c>
      <c r="N13" s="121" t="str">
        <f ca="1">'Table 5'!AS13</f>
        <v/>
      </c>
      <c r="O13" s="121" t="str">
        <f ca="1">'Table 7'!AY13</f>
        <v/>
      </c>
      <c r="P13" s="121" t="str">
        <f ca="1">'Table 9'!AB13</f>
        <v/>
      </c>
      <c r="Q13" s="121" t="str">
        <f ca="1">'Table 9'!AC13</f>
        <v/>
      </c>
    </row>
    <row r="14" spans="1:17" ht="13" x14ac:dyDescent="0.3">
      <c r="B14" s="20">
        <f t="shared" ca="1" si="0"/>
        <v>1</v>
      </c>
      <c r="C14" s="5">
        <f>'Table 1'!B15</f>
        <v>0</v>
      </c>
      <c r="D14" s="5">
        <f>'Table 1'!C15</f>
        <v>1</v>
      </c>
      <c r="E14" s="5" t="str">
        <f>'Table 1'!D15</f>
        <v>PAHs</v>
      </c>
      <c r="F14" s="5" t="str">
        <f>'Table 1'!E15</f>
        <v>B</v>
      </c>
      <c r="G14" s="5" t="str">
        <f>'Table 1'!F15</f>
        <v>Benzo(ghi)perylene</v>
      </c>
      <c r="H14" s="12" t="str">
        <f>'Table 1'!G15</f>
        <v>191-24-2</v>
      </c>
      <c r="I14" s="118" t="str">
        <f>'Table 1'!H15</f>
        <v>205-883-8</v>
      </c>
      <c r="J14" s="121" t="str">
        <f ca="1">'Table 4'!AQ14</f>
        <v/>
      </c>
      <c r="K14" s="121" t="str">
        <f ca="1">'Table 4'!AR14</f>
        <v/>
      </c>
      <c r="L14" s="121" t="str">
        <f ca="1">'Table 4'!AS14</f>
        <v/>
      </c>
      <c r="M14" s="121" t="str">
        <f ca="1">'Table 4'!AT14</f>
        <v/>
      </c>
      <c r="N14" s="121" t="str">
        <f ca="1">'Table 5'!AS14</f>
        <v>Passed</v>
      </c>
      <c r="O14" s="121" t="str">
        <f ca="1">'Table 7'!AY14</f>
        <v/>
      </c>
      <c r="P14" s="121" t="str">
        <f ca="1">'Table 9'!AB14</f>
        <v/>
      </c>
      <c r="Q14" s="121" t="str">
        <f ca="1">'Table 9'!AC14</f>
        <v/>
      </c>
    </row>
    <row r="15" spans="1:17" ht="13" x14ac:dyDescent="0.3">
      <c r="B15" s="20">
        <f t="shared" ca="1" si="0"/>
        <v>1</v>
      </c>
      <c r="C15" s="5">
        <f>'Table 1'!B16</f>
        <v>0</v>
      </c>
      <c r="D15" s="5">
        <f>'Table 1'!C16</f>
        <v>1</v>
      </c>
      <c r="E15" s="5" t="str">
        <f>'Table 1'!D16</f>
        <v>PAHs</v>
      </c>
      <c r="F15" s="5" t="str">
        <f>'Table 1'!E16</f>
        <v>B</v>
      </c>
      <c r="G15" s="5" t="str">
        <f>'Table 1'!F16</f>
        <v>BjFA</v>
      </c>
      <c r="H15" s="12" t="str">
        <f>'Table 1'!G16</f>
        <v>205-82-3</v>
      </c>
      <c r="I15" s="118" t="str">
        <f>'Table 1'!H16</f>
        <v>205-910-3</v>
      </c>
      <c r="J15" s="121" t="str">
        <f ca="1">'Table 4'!AQ15</f>
        <v>Passed</v>
      </c>
      <c r="K15" s="121" t="str">
        <f ca="1">'Table 4'!AR15</f>
        <v/>
      </c>
      <c r="L15" s="121" t="str">
        <f ca="1">'Table 4'!AS15</f>
        <v>Passed</v>
      </c>
      <c r="M15" s="121" t="str">
        <f ca="1">'Table 4'!AT15</f>
        <v>Passed</v>
      </c>
      <c r="N15" s="121" t="str">
        <f ca="1">'Table 5'!AS15</f>
        <v/>
      </c>
      <c r="O15" s="121" t="str">
        <f ca="1">'Table 7'!AY15</f>
        <v/>
      </c>
      <c r="P15" s="121" t="str">
        <f ca="1">'Table 9'!AB15</f>
        <v/>
      </c>
      <c r="Q15" s="121" t="str">
        <f ca="1">'Table 9'!AC15</f>
        <v/>
      </c>
    </row>
    <row r="16" spans="1:17" ht="13" x14ac:dyDescent="0.3">
      <c r="A16" s="44" t="s">
        <v>873</v>
      </c>
      <c r="B16" s="20">
        <f t="shared" ca="1" si="0"/>
        <v>1</v>
      </c>
      <c r="C16" s="5">
        <f>'Table 1'!B17</f>
        <v>0</v>
      </c>
      <c r="D16" s="5">
        <f>'Table 1'!C17</f>
        <v>1</v>
      </c>
      <c r="E16" s="5" t="str">
        <f>'Table 1'!D17</f>
        <v>PAHs</v>
      </c>
      <c r="F16" s="5" t="str">
        <f>'Table 1'!E17</f>
        <v>B</v>
      </c>
      <c r="G16" s="5" t="str">
        <f>'Table 1'!F17</f>
        <v>BkFA</v>
      </c>
      <c r="H16" s="12" t="str">
        <f>'Table 1'!G17</f>
        <v>207-08-9</v>
      </c>
      <c r="I16" s="118" t="str">
        <f>'Table 1'!H17</f>
        <v>205-916-6</v>
      </c>
      <c r="J16" s="121" t="str">
        <f ca="1">'Table 4'!AQ16</f>
        <v>Passed</v>
      </c>
      <c r="K16" s="121" t="str">
        <f ca="1">'Table 4'!AR16</f>
        <v/>
      </c>
      <c r="L16" s="121" t="str">
        <f ca="1">'Table 4'!AS16</f>
        <v>Passed</v>
      </c>
      <c r="M16" s="121" t="str">
        <f ca="1">'Table 4'!AT16</f>
        <v>Passed</v>
      </c>
      <c r="N16" s="121" t="str">
        <f ca="1">'Table 5'!AS16</f>
        <v>Passed</v>
      </c>
      <c r="O16" s="121" t="str">
        <f ca="1">'Table 7'!AY16</f>
        <v/>
      </c>
      <c r="P16" s="121" t="str">
        <f ca="1">'Table 9'!AB16</f>
        <v/>
      </c>
      <c r="Q16" s="121" t="str">
        <f ca="1">'Table 9'!AC16</f>
        <v/>
      </c>
    </row>
    <row r="17" spans="1:17" ht="13" x14ac:dyDescent="0.3">
      <c r="A17" s="44" t="s">
        <v>873</v>
      </c>
      <c r="B17" s="20">
        <f t="shared" ca="1" si="0"/>
        <v>1</v>
      </c>
      <c r="C17" s="5">
        <f>'Table 1'!B18</f>
        <v>0</v>
      </c>
      <c r="D17" s="5">
        <f>'Table 1'!C18</f>
        <v>1</v>
      </c>
      <c r="E17" s="5" t="str">
        <f>'Table 1'!D18</f>
        <v>PAHs</v>
      </c>
      <c r="F17" s="5" t="str">
        <f>'Table 1'!E18</f>
        <v>B</v>
      </c>
      <c r="G17" s="5" t="str">
        <f>'Table 1'!F18</f>
        <v>Dibenzo(ah)anthracene</v>
      </c>
      <c r="H17" s="12" t="str">
        <f>'Table 1'!G18</f>
        <v>53-70-3</v>
      </c>
      <c r="I17" s="118" t="str">
        <f>'Table 1'!H18</f>
        <v>200-181-8</v>
      </c>
      <c r="J17" s="121" t="str">
        <f ca="1">'Table 4'!AQ17</f>
        <v>Passed</v>
      </c>
      <c r="K17" s="121" t="str">
        <f ca="1">'Table 4'!AR17</f>
        <v/>
      </c>
      <c r="L17" s="121" t="str">
        <f ca="1">'Table 4'!AS17</f>
        <v>Passed</v>
      </c>
      <c r="M17" s="121" t="str">
        <f ca="1">'Table 4'!AT17</f>
        <v>Passed</v>
      </c>
      <c r="N17" s="121" t="str">
        <f ca="1">'Table 5'!AS17</f>
        <v/>
      </c>
      <c r="O17" s="121" t="str">
        <f ca="1">'Table 7'!AY17</f>
        <v/>
      </c>
      <c r="P17" s="121" t="str">
        <f ca="1">'Table 9'!AB17</f>
        <v/>
      </c>
      <c r="Q17" s="121" t="str">
        <f ca="1">'Table 9'!AC17</f>
        <v/>
      </c>
    </row>
    <row r="18" spans="1:17" ht="13" x14ac:dyDescent="0.3">
      <c r="B18" s="20">
        <f t="shared" ca="1" si="0"/>
        <v>1</v>
      </c>
      <c r="C18" s="5">
        <f>'Table 1'!B19</f>
        <v>0</v>
      </c>
      <c r="D18" s="5">
        <f>'Table 1'!C19</f>
        <v>1</v>
      </c>
      <c r="E18" s="5" t="str">
        <f>'Table 1'!D19</f>
        <v>PAHs</v>
      </c>
      <c r="F18" s="5" t="str">
        <f>'Table 1'!E19</f>
        <v>B</v>
      </c>
      <c r="G18" s="5" t="str">
        <f>'Table 1'!F19</f>
        <v>Fluoranthene</v>
      </c>
      <c r="H18" s="12" t="str">
        <f>'Table 1'!G19</f>
        <v>206-44-0</v>
      </c>
      <c r="I18" s="118" t="str">
        <f>'Table 1'!H19</f>
        <v>205-912-4</v>
      </c>
      <c r="J18" s="121" t="str">
        <f ca="1">'Table 4'!AQ18</f>
        <v/>
      </c>
      <c r="K18" s="121" t="str">
        <f ca="1">'Table 4'!AR18</f>
        <v/>
      </c>
      <c r="L18" s="121" t="str">
        <f ca="1">'Table 4'!AS18</f>
        <v/>
      </c>
      <c r="M18" s="121" t="str">
        <f ca="1">'Table 4'!AT18</f>
        <v/>
      </c>
      <c r="N18" s="121" t="str">
        <f ca="1">'Table 5'!AS18</f>
        <v>Passed</v>
      </c>
      <c r="O18" s="121" t="str">
        <f ca="1">'Table 7'!AY18</f>
        <v/>
      </c>
      <c r="P18" s="121" t="str">
        <f ca="1">'Table 9'!AB18</f>
        <v/>
      </c>
      <c r="Q18" s="121" t="str">
        <f ca="1">'Table 9'!AC18</f>
        <v/>
      </c>
    </row>
    <row r="19" spans="1:17" ht="13" x14ac:dyDescent="0.3">
      <c r="B19" s="20">
        <f t="shared" ca="1" si="0"/>
        <v>0</v>
      </c>
      <c r="C19" s="5">
        <f>'Table 1'!B20</f>
        <v>0</v>
      </c>
      <c r="D19" s="5">
        <f>'Table 1'!C20</f>
        <v>1</v>
      </c>
      <c r="E19" s="5" t="str">
        <f>'Table 1'!D20</f>
        <v>PAHs</v>
      </c>
      <c r="F19" s="5" t="str">
        <f>'Table 1'!E20</f>
        <v>B</v>
      </c>
      <c r="G19" s="5" t="str">
        <f>'Table 1'!F20</f>
        <v>Fluorene</v>
      </c>
      <c r="H19" s="12" t="str">
        <f>'Table 1'!G20</f>
        <v>86-73-7</v>
      </c>
      <c r="I19" s="118" t="str">
        <f>'Table 1'!H20</f>
        <v>201-695-5</v>
      </c>
      <c r="J19" s="121" t="str">
        <f ca="1">'Table 4'!AQ19</f>
        <v/>
      </c>
      <c r="K19" s="121" t="str">
        <f ca="1">'Table 4'!AR19</f>
        <v/>
      </c>
      <c r="L19" s="121" t="str">
        <f ca="1">'Table 4'!AS19</f>
        <v/>
      </c>
      <c r="M19" s="121" t="str">
        <f ca="1">'Table 4'!AT19</f>
        <v/>
      </c>
      <c r="N19" s="121" t="str">
        <f ca="1">'Table 5'!AS19</f>
        <v/>
      </c>
      <c r="O19" s="121" t="str">
        <f ca="1">'Table 7'!AY19</f>
        <v/>
      </c>
      <c r="P19" s="121" t="str">
        <f ca="1">'Table 9'!AB19</f>
        <v/>
      </c>
      <c r="Q19" s="121" t="str">
        <f ca="1">'Table 9'!AC19</f>
        <v/>
      </c>
    </row>
    <row r="20" spans="1:17" ht="13" x14ac:dyDescent="0.3">
      <c r="B20" s="20">
        <f t="shared" ca="1" si="0"/>
        <v>1</v>
      </c>
      <c r="C20" s="5">
        <f>'Table 1'!B21</f>
        <v>0</v>
      </c>
      <c r="D20" s="5">
        <f>'Table 1'!C21</f>
        <v>1</v>
      </c>
      <c r="E20" s="5" t="str">
        <f>'Table 1'!D21</f>
        <v>PAHs</v>
      </c>
      <c r="F20" s="5" t="str">
        <f>'Table 1'!E21</f>
        <v>B</v>
      </c>
      <c r="G20" s="5" t="str">
        <f>'Table 1'!F21</f>
        <v>Chrysene/Benzo(a)phenanthrene</v>
      </c>
      <c r="H20" s="12" t="str">
        <f>'Table 1'!G21</f>
        <v>218-01-9</v>
      </c>
      <c r="I20" s="118" t="str">
        <f>'Table 1'!H21</f>
        <v>205-923-4</v>
      </c>
      <c r="J20" s="121" t="str">
        <f ca="1">'Table 4'!AQ20</f>
        <v>Passed</v>
      </c>
      <c r="K20" s="121" t="str">
        <f ca="1">'Table 4'!AR20</f>
        <v/>
      </c>
      <c r="L20" s="121" t="str">
        <f ca="1">'Table 4'!AS20</f>
        <v>Passed</v>
      </c>
      <c r="M20" s="121" t="str">
        <f ca="1">'Table 4'!AT20</f>
        <v>Passed</v>
      </c>
      <c r="N20" s="121" t="str">
        <f ca="1">'Table 5'!AS20</f>
        <v>Passed</v>
      </c>
      <c r="O20" s="121" t="str">
        <f ca="1">'Table 7'!AY20</f>
        <v/>
      </c>
      <c r="P20" s="121" t="str">
        <f ca="1">'Table 9'!AB20</f>
        <v/>
      </c>
      <c r="Q20" s="121" t="str">
        <f ca="1">'Table 9'!AC20</f>
        <v/>
      </c>
    </row>
    <row r="21" spans="1:17" ht="13" x14ac:dyDescent="0.3">
      <c r="A21" s="44" t="s">
        <v>873</v>
      </c>
      <c r="B21" s="20">
        <f t="shared" ca="1" si="0"/>
        <v>0</v>
      </c>
      <c r="C21" s="5">
        <f>'Table 1'!B22</f>
        <v>0</v>
      </c>
      <c r="D21" s="5">
        <f>'Table 1'!C22</f>
        <v>1</v>
      </c>
      <c r="E21" s="5" t="str">
        <f>'Table 1'!D22</f>
        <v>PAHs</v>
      </c>
      <c r="F21" s="5" t="str">
        <f>'Table 1'!E22</f>
        <v>B</v>
      </c>
      <c r="G21" s="5" t="str">
        <f>'Table 1'!F22</f>
        <v>Indeno(123-cd)pyrene</v>
      </c>
      <c r="H21" s="12" t="str">
        <f>'Table 1'!G22</f>
        <v>193-39-5</v>
      </c>
      <c r="I21" s="118" t="str">
        <f>'Table 1'!H22</f>
        <v>205-893-2</v>
      </c>
      <c r="J21" s="121" t="str">
        <f ca="1">'Table 4'!AQ21</f>
        <v/>
      </c>
      <c r="K21" s="121" t="str">
        <f ca="1">'Table 4'!AR21</f>
        <v/>
      </c>
      <c r="L21" s="121" t="str">
        <f ca="1">'Table 4'!AS21</f>
        <v/>
      </c>
      <c r="M21" s="121" t="str">
        <f ca="1">'Table 4'!AT21</f>
        <v/>
      </c>
      <c r="N21" s="121" t="str">
        <f ca="1">'Table 5'!AS21</f>
        <v/>
      </c>
      <c r="O21" s="121" t="str">
        <f ca="1">'Table 7'!AY21</f>
        <v/>
      </c>
      <c r="P21" s="121" t="str">
        <f ca="1">'Table 9'!AB21</f>
        <v/>
      </c>
      <c r="Q21" s="121" t="str">
        <f ca="1">'Table 9'!AC21</f>
        <v/>
      </c>
    </row>
    <row r="22" spans="1:17" ht="13" x14ac:dyDescent="0.3">
      <c r="B22" s="20">
        <f t="shared" ca="1" si="0"/>
        <v>0</v>
      </c>
      <c r="C22" s="5">
        <f>'Table 1'!B23</f>
        <v>0</v>
      </c>
      <c r="D22" s="5">
        <f>'Table 1'!C23</f>
        <v>1</v>
      </c>
      <c r="E22" s="5" t="str">
        <f>'Table 1'!D23</f>
        <v>PAHs</v>
      </c>
      <c r="F22" s="5" t="str">
        <f>'Table 1'!E23</f>
        <v>B</v>
      </c>
      <c r="G22" s="5" t="str">
        <f>'Table 1'!F23</f>
        <v>Naphthalene</v>
      </c>
      <c r="H22" s="12" t="str">
        <f>'Table 1'!G23</f>
        <v>91-20-3</v>
      </c>
      <c r="I22" s="118" t="str">
        <f>'Table 1'!H23</f>
        <v>202-049-5</v>
      </c>
      <c r="J22" s="121" t="str">
        <f ca="1">'Table 4'!AQ22</f>
        <v/>
      </c>
      <c r="K22" s="121" t="str">
        <f ca="1">'Table 4'!AR22</f>
        <v/>
      </c>
      <c r="L22" s="121" t="str">
        <f ca="1">'Table 4'!AS22</f>
        <v/>
      </c>
      <c r="M22" s="121" t="str">
        <f ca="1">'Table 4'!AT22</f>
        <v/>
      </c>
      <c r="N22" s="121" t="str">
        <f ca="1">'Table 5'!AS22</f>
        <v/>
      </c>
      <c r="O22" s="121" t="str">
        <f ca="1">'Table 7'!AY22</f>
        <v/>
      </c>
      <c r="P22" s="121" t="str">
        <f ca="1">'Table 9'!AB22</f>
        <v/>
      </c>
      <c r="Q22" s="121" t="str">
        <f ca="1">'Table 9'!AC22</f>
        <v/>
      </c>
    </row>
    <row r="23" spans="1:17" ht="13" x14ac:dyDescent="0.3">
      <c r="B23" s="20">
        <f t="shared" ca="1" si="0"/>
        <v>1</v>
      </c>
      <c r="C23" s="5">
        <f>'Table 1'!B24</f>
        <v>0</v>
      </c>
      <c r="D23" s="5">
        <f>'Table 1'!C24</f>
        <v>1</v>
      </c>
      <c r="E23" s="5" t="str">
        <f>'Table 1'!D24</f>
        <v>PAHs</v>
      </c>
      <c r="F23" s="5" t="str">
        <f>'Table 1'!E24</f>
        <v>B</v>
      </c>
      <c r="G23" s="5" t="str">
        <f>'Table 1'!F24</f>
        <v>Phenanthrene</v>
      </c>
      <c r="H23" s="12" t="str">
        <f>'Table 1'!G24</f>
        <v>85-01-8</v>
      </c>
      <c r="I23" s="118" t="str">
        <f>'Table 1'!H24</f>
        <v>201-581-5</v>
      </c>
      <c r="J23" s="121" t="str">
        <f ca="1">'Table 4'!AQ23</f>
        <v/>
      </c>
      <c r="K23" s="121" t="str">
        <f ca="1">'Table 4'!AR23</f>
        <v/>
      </c>
      <c r="L23" s="121" t="str">
        <f ca="1">'Table 4'!AS23</f>
        <v/>
      </c>
      <c r="M23" s="121" t="str">
        <f ca="1">'Table 4'!AT23</f>
        <v/>
      </c>
      <c r="N23" s="121" t="str">
        <f ca="1">'Table 5'!AS23</f>
        <v>Passed</v>
      </c>
      <c r="O23" s="121" t="str">
        <f ca="1">'Table 7'!AY23</f>
        <v/>
      </c>
      <c r="P23" s="121" t="str">
        <f ca="1">'Table 9'!AB23</f>
        <v/>
      </c>
      <c r="Q23" s="121" t="str">
        <f ca="1">'Table 9'!AC23</f>
        <v/>
      </c>
    </row>
    <row r="24" spans="1:17" ht="13" x14ac:dyDescent="0.3">
      <c r="B24" s="20">
        <f t="shared" ca="1" si="0"/>
        <v>1</v>
      </c>
      <c r="C24" s="5">
        <f>'Table 1'!B25</f>
        <v>0</v>
      </c>
      <c r="D24" s="5">
        <f>'Table 1'!C25</f>
        <v>1</v>
      </c>
      <c r="E24" s="5" t="str">
        <f>'Table 1'!D25</f>
        <v>PAHs</v>
      </c>
      <c r="F24" s="5" t="str">
        <f>'Table 1'!E25</f>
        <v>B</v>
      </c>
      <c r="G24" s="5" t="str">
        <f>'Table 1'!F25</f>
        <v>Pyrene</v>
      </c>
      <c r="H24" s="12" t="str">
        <f>'Table 1'!G25</f>
        <v>129-00-0</v>
      </c>
      <c r="I24" s="118" t="str">
        <f>'Table 1'!H25</f>
        <v>204-927-3</v>
      </c>
      <c r="J24" s="121" t="str">
        <f ca="1">'Table 4'!AQ24</f>
        <v/>
      </c>
      <c r="K24" s="121" t="str">
        <f ca="1">'Table 4'!AR24</f>
        <v/>
      </c>
      <c r="L24" s="121" t="str">
        <f ca="1">'Table 4'!AS24</f>
        <v/>
      </c>
      <c r="M24" s="121" t="str">
        <f ca="1">'Table 4'!AT24</f>
        <v/>
      </c>
      <c r="N24" s="121" t="str">
        <f ca="1">'Table 5'!AS24</f>
        <v>Passed</v>
      </c>
      <c r="O24" s="121" t="str">
        <f ca="1">'Table 7'!AY24</f>
        <v/>
      </c>
      <c r="P24" s="121" t="str">
        <f ca="1">'Table 9'!AB24</f>
        <v/>
      </c>
      <c r="Q24" s="121" t="str">
        <f ca="1">'Table 9'!AC24</f>
        <v/>
      </c>
    </row>
    <row r="25" spans="1:17" ht="13" x14ac:dyDescent="0.3">
      <c r="B25" s="20">
        <f t="shared" ca="1" si="0"/>
        <v>0</v>
      </c>
      <c r="C25" s="5">
        <f>'Table 1'!B26</f>
        <v>0</v>
      </c>
      <c r="D25" s="5">
        <f>'Table 1'!C26</f>
        <v>1</v>
      </c>
      <c r="E25" s="5" t="str">
        <f>'Table 1'!D26</f>
        <v>PAHs</v>
      </c>
      <c r="F25" s="5" t="str">
        <f>'Table 1'!E26</f>
        <v>B</v>
      </c>
      <c r="G25" s="5" t="str">
        <f>'Table 1'!F26</f>
        <v>1-Methylnapthalene</v>
      </c>
      <c r="H25" s="12" t="str">
        <f>'Table 1'!G26</f>
        <v>90-12-0</v>
      </c>
      <c r="I25" s="118" t="str">
        <f>'Table 1'!H26</f>
        <v>201-966-8</v>
      </c>
      <c r="J25" s="121" t="str">
        <f ca="1">'Table 4'!AQ25</f>
        <v/>
      </c>
      <c r="K25" s="121" t="str">
        <f ca="1">'Table 4'!AR25</f>
        <v/>
      </c>
      <c r="L25" s="121" t="str">
        <f ca="1">'Table 4'!AS25</f>
        <v/>
      </c>
      <c r="M25" s="121" t="str">
        <f ca="1">'Table 4'!AT25</f>
        <v/>
      </c>
      <c r="N25" s="121" t="str">
        <f ca="1">'Table 5'!AS25</f>
        <v/>
      </c>
      <c r="O25" s="121" t="str">
        <f ca="1">'Table 7'!AY25</f>
        <v/>
      </c>
      <c r="P25" s="121" t="str">
        <f ca="1">'Table 9'!AB25</f>
        <v/>
      </c>
      <c r="Q25" s="121" t="str">
        <f ca="1">'Table 9'!AC25</f>
        <v/>
      </c>
    </row>
    <row r="26" spans="1:17" ht="13" x14ac:dyDescent="0.3">
      <c r="B26" s="20">
        <f t="shared" ca="1" si="0"/>
        <v>0</v>
      </c>
      <c r="C26" s="5">
        <f>'Table 1'!B27</f>
        <v>0</v>
      </c>
      <c r="D26" s="5">
        <f>'Table 1'!C27</f>
        <v>1</v>
      </c>
      <c r="E26" s="5" t="str">
        <f>'Table 1'!D27</f>
        <v>PAHs</v>
      </c>
      <c r="F26" s="5" t="str">
        <f>'Table 1'!E27</f>
        <v>B</v>
      </c>
      <c r="G26" s="5" t="str">
        <f>'Table 1'!F27</f>
        <v>1-Methylphenanthrene</v>
      </c>
      <c r="H26" s="12" t="str">
        <f>'Table 1'!G27</f>
        <v>832-69-9</v>
      </c>
      <c r="I26" s="118" t="str">
        <f>'Table 1'!H27</f>
        <v>212-622-1</v>
      </c>
      <c r="J26" s="121" t="str">
        <f ca="1">'Table 4'!AQ26</f>
        <v/>
      </c>
      <c r="K26" s="121" t="str">
        <f ca="1">'Table 4'!AR26</f>
        <v/>
      </c>
      <c r="L26" s="121" t="str">
        <f ca="1">'Table 4'!AS26</f>
        <v/>
      </c>
      <c r="M26" s="121" t="str">
        <f ca="1">'Table 4'!AT26</f>
        <v/>
      </c>
      <c r="N26" s="121" t="str">
        <f ca="1">'Table 5'!AS26</f>
        <v/>
      </c>
      <c r="O26" s="121" t="str">
        <f ca="1">'Table 7'!AY26</f>
        <v/>
      </c>
      <c r="P26" s="121" t="str">
        <f ca="1">'Table 9'!AB26</f>
        <v/>
      </c>
      <c r="Q26" s="121" t="str">
        <f ca="1">'Table 9'!AC26</f>
        <v/>
      </c>
    </row>
    <row r="27" spans="1:17" ht="13" x14ac:dyDescent="0.3">
      <c r="B27" s="20">
        <f t="shared" ca="1" si="0"/>
        <v>0</v>
      </c>
      <c r="C27" s="5">
        <f>'Table 1'!B28</f>
        <v>0</v>
      </c>
      <c r="D27" s="5">
        <f>'Table 1'!C28</f>
        <v>1</v>
      </c>
      <c r="E27" s="5" t="str">
        <f>'Table 1'!D28</f>
        <v>PAHs</v>
      </c>
      <c r="F27" s="5" t="str">
        <f>'Table 1'!E28</f>
        <v>B</v>
      </c>
      <c r="G27" s="5" t="str">
        <f>'Table 1'!F28</f>
        <v>2,6-Dimethylnapthalene</v>
      </c>
      <c r="H27" s="12" t="str">
        <f>'Table 1'!G28</f>
        <v>581-42-0</v>
      </c>
      <c r="I27" s="118" t="str">
        <f>'Table 1'!H28</f>
        <v>209-464-0</v>
      </c>
      <c r="J27" s="121" t="str">
        <f ca="1">'Table 4'!AQ27</f>
        <v/>
      </c>
      <c r="K27" s="121" t="str">
        <f ca="1">'Table 4'!AR27</f>
        <v/>
      </c>
      <c r="L27" s="121" t="str">
        <f ca="1">'Table 4'!AS27</f>
        <v/>
      </c>
      <c r="M27" s="121" t="str">
        <f ca="1">'Table 4'!AT27</f>
        <v/>
      </c>
      <c r="N27" s="121" t="str">
        <f ca="1">'Table 5'!AS27</f>
        <v/>
      </c>
      <c r="O27" s="121" t="str">
        <f ca="1">'Table 7'!AY27</f>
        <v/>
      </c>
      <c r="P27" s="121" t="str">
        <f ca="1">'Table 9'!AB27</f>
        <v/>
      </c>
      <c r="Q27" s="121" t="str">
        <f ca="1">'Table 9'!AC27</f>
        <v/>
      </c>
    </row>
    <row r="28" spans="1:17" ht="13" x14ac:dyDescent="0.3">
      <c r="B28" s="20">
        <f t="shared" ca="1" si="0"/>
        <v>0</v>
      </c>
      <c r="C28" s="5">
        <f>'Table 1'!B29</f>
        <v>0</v>
      </c>
      <c r="D28" s="5">
        <f>'Table 1'!C29</f>
        <v>1</v>
      </c>
      <c r="E28" s="5" t="str">
        <f>'Table 1'!D29</f>
        <v>PAHs</v>
      </c>
      <c r="F28" s="5" t="str">
        <f>'Table 1'!E29</f>
        <v>B</v>
      </c>
      <c r="G28" s="5" t="str">
        <f>'Table 1'!F29</f>
        <v>2-Methylnapthalene</v>
      </c>
      <c r="H28" s="12" t="str">
        <f>'Table 1'!G29</f>
        <v>91-57-6</v>
      </c>
      <c r="I28" s="118" t="str">
        <f>'Table 1'!H29</f>
        <v>202-078-3</v>
      </c>
      <c r="J28" s="121" t="str">
        <f ca="1">'Table 4'!AQ28</f>
        <v/>
      </c>
      <c r="K28" s="121" t="str">
        <f ca="1">'Table 4'!AR28</f>
        <v/>
      </c>
      <c r="L28" s="121" t="str">
        <f ca="1">'Table 4'!AS28</f>
        <v/>
      </c>
      <c r="M28" s="121" t="str">
        <f ca="1">'Table 4'!AT28</f>
        <v/>
      </c>
      <c r="N28" s="121" t="str">
        <f ca="1">'Table 5'!AS28</f>
        <v/>
      </c>
      <c r="O28" s="121" t="str">
        <f ca="1">'Table 7'!AY28</f>
        <v/>
      </c>
      <c r="P28" s="121" t="str">
        <f ca="1">'Table 9'!AB28</f>
        <v/>
      </c>
      <c r="Q28" s="121" t="str">
        <f ca="1">'Table 9'!AC28</f>
        <v/>
      </c>
    </row>
    <row r="29" spans="1:17" ht="13" x14ac:dyDescent="0.3">
      <c r="B29" s="20">
        <f t="shared" ca="1" si="0"/>
        <v>0</v>
      </c>
      <c r="C29" s="5">
        <f>'Table 1'!B30</f>
        <v>0</v>
      </c>
      <c r="D29" s="5">
        <f>'Table 1'!C30</f>
        <v>1</v>
      </c>
      <c r="E29" s="5" t="str">
        <f>'Table 1'!D30</f>
        <v>PAHs</v>
      </c>
      <c r="F29" s="5" t="str">
        <f>'Table 1'!E30</f>
        <v>B</v>
      </c>
      <c r="G29" s="5" t="str">
        <f>'Table 1'!F30</f>
        <v>7.12-Dimethylbenz(a)anthracene</v>
      </c>
      <c r="H29" s="12" t="str">
        <f>'Table 1'!G30</f>
        <v>57-97-6</v>
      </c>
      <c r="I29" s="118" t="str">
        <f>'Table 1'!H30</f>
        <v>200-359-5</v>
      </c>
      <c r="J29" s="121" t="str">
        <f ca="1">'Table 4'!AQ29</f>
        <v/>
      </c>
      <c r="K29" s="121" t="str">
        <f ca="1">'Table 4'!AR29</f>
        <v/>
      </c>
      <c r="L29" s="121" t="str">
        <f ca="1">'Table 4'!AS29</f>
        <v/>
      </c>
      <c r="M29" s="121" t="str">
        <f ca="1">'Table 4'!AT29</f>
        <v/>
      </c>
      <c r="N29" s="121" t="str">
        <f ca="1">'Table 5'!AS29</f>
        <v/>
      </c>
      <c r="O29" s="121" t="str">
        <f ca="1">'Table 7'!AY29</f>
        <v/>
      </c>
      <c r="P29" s="121" t="str">
        <f ca="1">'Table 9'!AB29</f>
        <v/>
      </c>
      <c r="Q29" s="121" t="str">
        <f ca="1">'Table 9'!AC29</f>
        <v/>
      </c>
    </row>
    <row r="30" spans="1:17" ht="13" x14ac:dyDescent="0.3">
      <c r="B30" s="20">
        <f t="shared" ca="1" si="0"/>
        <v>0</v>
      </c>
      <c r="C30" s="5">
        <f>'Table 1'!B31</f>
        <v>0</v>
      </c>
      <c r="D30" s="5">
        <f>'Table 1'!C31</f>
        <v>1</v>
      </c>
      <c r="E30" s="5" t="str">
        <f>'Table 1'!D31</f>
        <v>PAHs</v>
      </c>
      <c r="F30" s="5" t="str">
        <f>'Table 1'!E31</f>
        <v>B</v>
      </c>
      <c r="G30" s="5" t="str">
        <f>'Table 1'!F31</f>
        <v>2,3,5 - trimethylnaphthalene</v>
      </c>
      <c r="H30" s="12" t="str">
        <f>'Table 1'!G31</f>
        <v>2245-38-7</v>
      </c>
      <c r="I30" s="118" t="str">
        <f>'Table 1'!H31</f>
        <v>218-833-5</v>
      </c>
      <c r="J30" s="121" t="str">
        <f ca="1">'Table 4'!AQ30</f>
        <v/>
      </c>
      <c r="K30" s="121" t="str">
        <f ca="1">'Table 4'!AR30</f>
        <v/>
      </c>
      <c r="L30" s="121" t="str">
        <f ca="1">'Table 4'!AS30</f>
        <v/>
      </c>
      <c r="M30" s="121" t="str">
        <f ca="1">'Table 4'!AT30</f>
        <v/>
      </c>
      <c r="N30" s="121" t="str">
        <f ca="1">'Table 5'!AS30</f>
        <v/>
      </c>
      <c r="O30" s="121" t="str">
        <f ca="1">'Table 7'!AY30</f>
        <v/>
      </c>
      <c r="P30" s="121" t="str">
        <f ca="1">'Table 9'!AB30</f>
        <v/>
      </c>
      <c r="Q30" s="121" t="str">
        <f ca="1">'Table 9'!AC30</f>
        <v/>
      </c>
    </row>
    <row r="31" spans="1:17" ht="13" x14ac:dyDescent="0.3">
      <c r="B31" s="20">
        <f t="shared" ca="1" si="0"/>
        <v>1</v>
      </c>
      <c r="C31" s="5">
        <f>'Table 1'!B32</f>
        <v>0</v>
      </c>
      <c r="D31" s="5">
        <f>'Table 1'!C32</f>
        <v>1</v>
      </c>
      <c r="E31" s="5" t="str">
        <f>'Table 1'!D32</f>
        <v>PAHs</v>
      </c>
      <c r="F31" s="5" t="str">
        <f>'Table 1'!E32</f>
        <v>B</v>
      </c>
      <c r="G31" s="5" t="str">
        <f>'Table 1'!F32</f>
        <v xml:space="preserve">Benzene </v>
      </c>
      <c r="H31" s="12" t="str">
        <f>'Table 1'!G32</f>
        <v>71-43-2</v>
      </c>
      <c r="I31" s="118" t="str">
        <f>'Table 1'!H32</f>
        <v>200-753-7</v>
      </c>
      <c r="J31" s="121" t="str">
        <f ca="1">'Table 4'!AQ31</f>
        <v/>
      </c>
      <c r="K31" s="121" t="str">
        <f ca="1">'Table 4'!AR31</f>
        <v/>
      </c>
      <c r="L31" s="121" t="str">
        <f ca="1">'Table 4'!AS31</f>
        <v/>
      </c>
      <c r="M31" s="121" t="str">
        <f ca="1">'Table 4'!AT31</f>
        <v/>
      </c>
      <c r="N31" s="121" t="str">
        <f ca="1">'Table 5'!AS31</f>
        <v/>
      </c>
      <c r="O31" s="121" t="str">
        <f ca="1">'Table 7'!AY31</f>
        <v/>
      </c>
      <c r="P31" s="121" t="str">
        <f ca="1">'Table 9'!AB31</f>
        <v/>
      </c>
      <c r="Q31" s="121" t="str">
        <f ca="1">'Table 9'!AC31</f>
        <v>Passed</v>
      </c>
    </row>
    <row r="32" spans="1:17" ht="13" x14ac:dyDescent="0.3">
      <c r="B32" s="20">
        <f t="shared" ca="1" si="0"/>
        <v>0</v>
      </c>
      <c r="C32" s="5">
        <f>'Table 1'!B33</f>
        <v>0</v>
      </c>
      <c r="D32" s="5">
        <f>'Table 1'!C33</f>
        <v>1</v>
      </c>
      <c r="E32" s="5" t="str">
        <f>'Table 1'!D33</f>
        <v>PAHs</v>
      </c>
      <c r="F32" s="5" t="str">
        <f>'Table 1'!E33</f>
        <v>B</v>
      </c>
      <c r="G32" s="5" t="str">
        <f>'Table 1'!F33</f>
        <v>Toluene</v>
      </c>
      <c r="H32" s="12" t="str">
        <f>'Table 1'!G33</f>
        <v>108-88-3</v>
      </c>
      <c r="I32" s="118" t="str">
        <f>'Table 1'!H33</f>
        <v>203-625-9</v>
      </c>
      <c r="J32" s="121" t="str">
        <f ca="1">'Table 4'!AQ32</f>
        <v/>
      </c>
      <c r="K32" s="121" t="str">
        <f ca="1">'Table 4'!AR32</f>
        <v/>
      </c>
      <c r="L32" s="121" t="str">
        <f ca="1">'Table 4'!AS32</f>
        <v/>
      </c>
      <c r="M32" s="121" t="str">
        <f ca="1">'Table 4'!AT32</f>
        <v/>
      </c>
      <c r="N32" s="121" t="str">
        <f ca="1">'Table 5'!AS32</f>
        <v/>
      </c>
      <c r="O32" s="121" t="str">
        <f ca="1">'Table 7'!AY32</f>
        <v/>
      </c>
      <c r="P32" s="121" t="str">
        <f ca="1">'Table 9'!AB32</f>
        <v/>
      </c>
      <c r="Q32" s="121" t="str">
        <f ca="1">'Table 9'!AC32</f>
        <v/>
      </c>
    </row>
    <row r="33" spans="2:17" ht="13" x14ac:dyDescent="0.3">
      <c r="B33" s="20">
        <f t="shared" ca="1" si="0"/>
        <v>1</v>
      </c>
      <c r="C33" s="5">
        <f>'Table 1'!B34</f>
        <v>0</v>
      </c>
      <c r="D33" s="5">
        <f>'Table 1'!C34</f>
        <v>1</v>
      </c>
      <c r="E33" s="5" t="str">
        <f>'Table 1'!D34</f>
        <v>PAHs</v>
      </c>
      <c r="F33" s="5" t="str">
        <f>'Table 1'!E34</f>
        <v>B</v>
      </c>
      <c r="G33" s="5" t="str">
        <f>'Table 1'!F34</f>
        <v>Ethylbenzene</v>
      </c>
      <c r="H33" s="12" t="str">
        <f>'Table 1'!G34</f>
        <v>100-41-4</v>
      </c>
      <c r="I33" s="118" t="str">
        <f>'Table 1'!H34</f>
        <v>202-849-4</v>
      </c>
      <c r="J33" s="121" t="str">
        <f ca="1">'Table 4'!AQ33</f>
        <v/>
      </c>
      <c r="K33" s="121" t="str">
        <f ca="1">'Table 4'!AR33</f>
        <v/>
      </c>
      <c r="L33" s="121" t="str">
        <f ca="1">'Table 4'!AS33</f>
        <v/>
      </c>
      <c r="M33" s="121" t="str">
        <f ca="1">'Table 4'!AT33</f>
        <v/>
      </c>
      <c r="N33" s="121" t="str">
        <f ca="1">'Table 5'!AS33</f>
        <v/>
      </c>
      <c r="O33" s="121" t="str">
        <f ca="1">'Table 7'!AY33</f>
        <v>Passed</v>
      </c>
      <c r="P33" s="121" t="str">
        <f ca="1">'Table 9'!AB33</f>
        <v/>
      </c>
      <c r="Q33" s="121" t="str">
        <f ca="1">'Table 9'!AC33</f>
        <v/>
      </c>
    </row>
    <row r="34" spans="2:17" ht="13" x14ac:dyDescent="0.3">
      <c r="B34" s="20">
        <f t="shared" ca="1" si="0"/>
        <v>0</v>
      </c>
      <c r="C34" s="5">
        <f>'Table 1'!B35</f>
        <v>0</v>
      </c>
      <c r="D34" s="5">
        <f>'Table 1'!C35</f>
        <v>1</v>
      </c>
      <c r="E34" s="5" t="str">
        <f>'Table 1'!D35</f>
        <v>PAHs</v>
      </c>
      <c r="F34" s="5" t="str">
        <f>'Table 1'!E35</f>
        <v>B</v>
      </c>
      <c r="G34" s="5" t="str">
        <f>'Table 1'!F35</f>
        <v>Xylene</v>
      </c>
      <c r="H34" s="12" t="str">
        <f>'Table 1'!G35</f>
        <v>1330-20-7</v>
      </c>
      <c r="I34" s="118" t="str">
        <f>'Table 1'!H35</f>
        <v>215-535-7</v>
      </c>
      <c r="J34" s="121" t="str">
        <f ca="1">'Table 4'!AQ34</f>
        <v/>
      </c>
      <c r="K34" s="121" t="str">
        <f ca="1">'Table 4'!AR34</f>
        <v/>
      </c>
      <c r="L34" s="121" t="str">
        <f ca="1">'Table 4'!AS34</f>
        <v/>
      </c>
      <c r="M34" s="121" t="str">
        <f ca="1">'Table 4'!AT34</f>
        <v/>
      </c>
      <c r="N34" s="121" t="str">
        <f ca="1">'Table 5'!AS34</f>
        <v/>
      </c>
      <c r="O34" s="121" t="str">
        <f ca="1">'Table 7'!AY34</f>
        <v/>
      </c>
      <c r="P34" s="121" t="str">
        <f ca="1">'Table 9'!AB34</f>
        <v/>
      </c>
      <c r="Q34" s="121" t="str">
        <f ca="1">'Table 9'!AC34</f>
        <v/>
      </c>
    </row>
    <row r="35" spans="2:17" ht="13" x14ac:dyDescent="0.3">
      <c r="B35" s="20">
        <f t="shared" ca="1" si="0"/>
        <v>0</v>
      </c>
      <c r="C35" s="5">
        <f>'Table 1'!B36</f>
        <v>0</v>
      </c>
      <c r="D35" s="5">
        <f>'Table 1'!C36</f>
        <v>1</v>
      </c>
      <c r="E35" s="5" t="str">
        <f>'Table 1'!D36</f>
        <v>PAHs</v>
      </c>
      <c r="F35" s="5" t="str">
        <f>'Table 1'!E36</f>
        <v>B</v>
      </c>
      <c r="G35" s="5" t="str">
        <f>'Table 1'!F36</f>
        <v>o-xylene</v>
      </c>
      <c r="H35" s="12" t="str">
        <f>'Table 1'!G36</f>
        <v>95-47-6</v>
      </c>
      <c r="I35" s="118" t="str">
        <f>'Table 1'!H36</f>
        <v>202-422-2</v>
      </c>
      <c r="J35" s="121" t="str">
        <f ca="1">'Table 4'!AQ35</f>
        <v/>
      </c>
      <c r="K35" s="121" t="str">
        <f ca="1">'Table 4'!AR35</f>
        <v/>
      </c>
      <c r="L35" s="121" t="str">
        <f ca="1">'Table 4'!AS35</f>
        <v/>
      </c>
      <c r="M35" s="121" t="str">
        <f ca="1">'Table 4'!AT35</f>
        <v/>
      </c>
      <c r="N35" s="121" t="str">
        <f ca="1">'Table 5'!AS35</f>
        <v/>
      </c>
      <c r="O35" s="121" t="str">
        <f ca="1">'Table 7'!AY35</f>
        <v/>
      </c>
      <c r="P35" s="121" t="str">
        <f ca="1">'Table 9'!AB35</f>
        <v/>
      </c>
      <c r="Q35" s="121" t="str">
        <f ca="1">'Table 9'!AC35</f>
        <v/>
      </c>
    </row>
    <row r="36" spans="2:17" ht="13" x14ac:dyDescent="0.3">
      <c r="B36" s="20">
        <f t="shared" ca="1" si="0"/>
        <v>0</v>
      </c>
      <c r="C36" s="5">
        <f>'Table 1'!B37</f>
        <v>0</v>
      </c>
      <c r="D36" s="5">
        <f>'Table 1'!C37</f>
        <v>1</v>
      </c>
      <c r="E36" s="5" t="str">
        <f>'Table 1'!D37</f>
        <v>PAHs</v>
      </c>
      <c r="F36" s="5" t="str">
        <f>'Table 1'!E37</f>
        <v>B</v>
      </c>
      <c r="G36" s="5" t="str">
        <f>'Table 1'!F37</f>
        <v>m-Xylene</v>
      </c>
      <c r="H36" s="12" t="str">
        <f>'Table 1'!G37</f>
        <v>108-38-3</v>
      </c>
      <c r="I36" s="118" t="str">
        <f>'Table 1'!H37</f>
        <v>203-576-3</v>
      </c>
      <c r="J36" s="121" t="str">
        <f ca="1">'Table 4'!AQ36</f>
        <v/>
      </c>
      <c r="K36" s="121" t="str">
        <f ca="1">'Table 4'!AR36</f>
        <v/>
      </c>
      <c r="L36" s="121" t="str">
        <f ca="1">'Table 4'!AS36</f>
        <v/>
      </c>
      <c r="M36" s="121" t="str">
        <f ca="1">'Table 4'!AT36</f>
        <v/>
      </c>
      <c r="N36" s="121" t="str">
        <f ca="1">'Table 5'!AS36</f>
        <v/>
      </c>
      <c r="O36" s="121" t="str">
        <f ca="1">'Table 7'!AY36</f>
        <v/>
      </c>
      <c r="P36" s="121" t="str">
        <f ca="1">'Table 9'!AB36</f>
        <v/>
      </c>
      <c r="Q36" s="121" t="str">
        <f ca="1">'Table 9'!AC36</f>
        <v/>
      </c>
    </row>
    <row r="37" spans="2:17" ht="13" x14ac:dyDescent="0.3">
      <c r="B37" s="20">
        <f t="shared" ca="1" si="0"/>
        <v>0</v>
      </c>
      <c r="C37" s="5">
        <f>'Table 1'!B38</f>
        <v>0</v>
      </c>
      <c r="D37" s="5">
        <f>'Table 1'!C38</f>
        <v>1</v>
      </c>
      <c r="E37" s="5" t="str">
        <f>'Table 1'!D38</f>
        <v>PAHs</v>
      </c>
      <c r="F37" s="5" t="str">
        <f>'Table 1'!E38</f>
        <v>B</v>
      </c>
      <c r="G37" s="5" t="str">
        <f>'Table 1'!F38</f>
        <v>p-Xylene</v>
      </c>
      <c r="H37" s="12" t="str">
        <f>'Table 1'!G38</f>
        <v>106-42-3</v>
      </c>
      <c r="I37" s="118" t="str">
        <f>'Table 1'!H38</f>
        <v>203-396-5</v>
      </c>
      <c r="J37" s="121" t="str">
        <f ca="1">'Table 4'!AQ37</f>
        <v/>
      </c>
      <c r="K37" s="121" t="str">
        <f ca="1">'Table 4'!AR37</f>
        <v/>
      </c>
      <c r="L37" s="121" t="str">
        <f ca="1">'Table 4'!AS37</f>
        <v/>
      </c>
      <c r="M37" s="121" t="str">
        <f ca="1">'Table 4'!AT37</f>
        <v/>
      </c>
      <c r="N37" s="121" t="str">
        <f ca="1">'Table 5'!AS37</f>
        <v/>
      </c>
      <c r="O37" s="121" t="str">
        <f ca="1">'Table 7'!AY37</f>
        <v/>
      </c>
      <c r="P37" s="121" t="str">
        <f ca="1">'Table 9'!AB37</f>
        <v/>
      </c>
      <c r="Q37" s="121" t="str">
        <f ca="1">'Table 9'!AC37</f>
        <v/>
      </c>
    </row>
    <row r="38" spans="2:17" ht="13" x14ac:dyDescent="0.3">
      <c r="B38" s="20">
        <f t="shared" ca="1" si="0"/>
        <v>1</v>
      </c>
      <c r="C38" s="5">
        <f>'Table 1'!B39</f>
        <v>0</v>
      </c>
      <c r="D38" s="5">
        <f>'Table 1'!C39</f>
        <v>1</v>
      </c>
      <c r="E38" s="5" t="str">
        <f>'Table 1'!D39</f>
        <v>PAHs</v>
      </c>
      <c r="F38" s="5" t="str">
        <f>'Table 1'!E39</f>
        <v>B</v>
      </c>
      <c r="G38" s="5" t="str">
        <f>'Table 1'!F39</f>
        <v>Formaldehyde</v>
      </c>
      <c r="H38" s="12" t="str">
        <f>'Table 1'!G39</f>
        <v>50-00-0</v>
      </c>
      <c r="I38" s="118" t="str">
        <f>'Table 1'!H39</f>
        <v>200-001-8</v>
      </c>
      <c r="J38" s="121" t="str">
        <f ca="1">'Table 4'!AQ38</f>
        <v/>
      </c>
      <c r="K38" s="121" t="str">
        <f ca="1">'Table 4'!AR38</f>
        <v/>
      </c>
      <c r="L38" s="121" t="str">
        <f ca="1">'Table 4'!AS38</f>
        <v/>
      </c>
      <c r="M38" s="121" t="str">
        <f ca="1">'Table 4'!AT38</f>
        <v/>
      </c>
      <c r="N38" s="121" t="str">
        <f ca="1">'Table 5'!AS38</f>
        <v/>
      </c>
      <c r="O38" s="121" t="str">
        <f ca="1">'Table 7'!AY38</f>
        <v>Passed</v>
      </c>
      <c r="P38" s="121" t="str">
        <f ca="1">'Table 9'!AB38</f>
        <v/>
      </c>
      <c r="Q38" s="121" t="str">
        <f ca="1">'Table 9'!AC38</f>
        <v/>
      </c>
    </row>
    <row r="39" spans="2:17" ht="13" x14ac:dyDescent="0.3">
      <c r="B39" s="20">
        <f t="shared" ca="1" si="0"/>
        <v>1</v>
      </c>
      <c r="C39" s="5">
        <f>'Table 1'!B40</f>
        <v>0</v>
      </c>
      <c r="D39" s="5">
        <f>'Table 1'!C40</f>
        <v>1</v>
      </c>
      <c r="E39" s="5" t="str">
        <f>'Table 1'!D40</f>
        <v>PAHs</v>
      </c>
      <c r="F39" s="5" t="str">
        <f>'Table 1'!E40</f>
        <v>B</v>
      </c>
      <c r="G39" s="5" t="str">
        <f>'Table 1'!F40</f>
        <v>Acetaldehyde</v>
      </c>
      <c r="H39" s="12" t="str">
        <f>'Table 1'!G40</f>
        <v>75-07-0</v>
      </c>
      <c r="I39" s="118" t="str">
        <f>'Table 1'!H40</f>
        <v>200-836-8</v>
      </c>
      <c r="J39" s="121" t="str">
        <f ca="1">'Table 4'!AQ39</f>
        <v/>
      </c>
      <c r="K39" s="121" t="str">
        <f ca="1">'Table 4'!AR39</f>
        <v/>
      </c>
      <c r="L39" s="121" t="str">
        <f ca="1">'Table 4'!AS39</f>
        <v/>
      </c>
      <c r="M39" s="121" t="str">
        <f ca="1">'Table 4'!AT39</f>
        <v/>
      </c>
      <c r="N39" s="121" t="str">
        <f ca="1">'Table 5'!AS39</f>
        <v/>
      </c>
      <c r="O39" s="121" t="str">
        <f ca="1">'Table 7'!AY39</f>
        <v>Passed</v>
      </c>
      <c r="P39" s="121" t="str">
        <f ca="1">'Table 9'!AB39</f>
        <v/>
      </c>
      <c r="Q39" s="121" t="str">
        <f ca="1">'Table 9'!AC39</f>
        <v/>
      </c>
    </row>
    <row r="40" spans="2:17" ht="13" x14ac:dyDescent="0.3">
      <c r="B40" s="20">
        <f t="shared" ca="1" si="0"/>
        <v>0</v>
      </c>
      <c r="C40" s="5">
        <f>'Table 1'!B41</f>
        <v>0</v>
      </c>
      <c r="D40" s="5">
        <f>'Table 1'!C41</f>
        <v>1</v>
      </c>
      <c r="E40" s="5" t="str">
        <f>'Table 1'!D41</f>
        <v>PAHs</v>
      </c>
      <c r="F40" s="5" t="str">
        <f>'Table 1'!E41</f>
        <v>C</v>
      </c>
      <c r="G40" s="5" t="str">
        <f>'Table 1'!F41</f>
        <v>Biologicals (mould, pollen)</v>
      </c>
      <c r="H40" s="12">
        <f>'Table 1'!G41</f>
        <v>0</v>
      </c>
      <c r="I40" s="118" t="str">
        <f>'Table 1'!H41</f>
        <v>-</v>
      </c>
      <c r="J40" s="121" t="str">
        <f ca="1">'Table 4'!AQ40</f>
        <v/>
      </c>
      <c r="K40" s="121" t="str">
        <f ca="1">'Table 4'!AR40</f>
        <v/>
      </c>
      <c r="L40" s="121" t="str">
        <f ca="1">'Table 4'!AS40</f>
        <v/>
      </c>
      <c r="M40" s="121" t="str">
        <f ca="1">'Table 4'!AT40</f>
        <v/>
      </c>
      <c r="N40" s="121" t="str">
        <f ca="1">'Table 5'!AS40</f>
        <v/>
      </c>
      <c r="O40" s="121" t="str">
        <f ca="1">'Table 7'!AY40</f>
        <v/>
      </c>
      <c r="P40" s="121" t="str">
        <f ca="1">'Table 9'!AB40</f>
        <v/>
      </c>
      <c r="Q40" s="121" t="str">
        <f ca="1">'Table 9'!AC40</f>
        <v/>
      </c>
    </row>
    <row r="41" spans="2:17" ht="13" x14ac:dyDescent="0.3">
      <c r="B41" s="20">
        <f t="shared" ca="1" si="0"/>
        <v>0</v>
      </c>
      <c r="C41" s="5">
        <f>'Table 1'!B42</f>
        <v>0</v>
      </c>
      <c r="D41" s="5">
        <f>'Table 1'!C42</f>
        <v>1</v>
      </c>
      <c r="E41" s="5" t="str">
        <f>'Table 1'!D42</f>
        <v>PAHs</v>
      </c>
      <c r="F41" s="5" t="str">
        <f>'Table 1'!E42</f>
        <v>C</v>
      </c>
      <c r="G41" s="5" t="str">
        <f>'Table 1'!F42</f>
        <v>Particulate matter (PM1)</v>
      </c>
      <c r="H41" s="12">
        <f>'Table 1'!G42</f>
        <v>0</v>
      </c>
      <c r="I41" s="118" t="str">
        <f>'Table 1'!H42</f>
        <v>-</v>
      </c>
      <c r="J41" s="121" t="str">
        <f ca="1">'Table 4'!AQ41</f>
        <v/>
      </c>
      <c r="K41" s="121" t="str">
        <f ca="1">'Table 4'!AR41</f>
        <v/>
      </c>
      <c r="L41" s="121" t="str">
        <f ca="1">'Table 4'!AS41</f>
        <v/>
      </c>
      <c r="M41" s="121" t="str">
        <f ca="1">'Table 4'!AT41</f>
        <v/>
      </c>
      <c r="N41" s="121" t="str">
        <f ca="1">'Table 5'!AS41</f>
        <v/>
      </c>
      <c r="O41" s="121" t="str">
        <f ca="1">'Table 7'!AY41</f>
        <v/>
      </c>
      <c r="P41" s="121" t="str">
        <f ca="1">'Table 9'!AB41</f>
        <v/>
      </c>
      <c r="Q41" s="121" t="str">
        <f ca="1">'Table 9'!AC41</f>
        <v/>
      </c>
    </row>
    <row r="42" spans="2:17" ht="13" x14ac:dyDescent="0.3">
      <c r="B42" s="20">
        <f t="shared" ca="1" si="0"/>
        <v>0</v>
      </c>
      <c r="C42" s="5">
        <f>'Table 1'!B43</f>
        <v>0</v>
      </c>
      <c r="D42" s="5">
        <f>'Table 1'!C43</f>
        <v>1</v>
      </c>
      <c r="E42" s="5" t="str">
        <f>'Table 1'!D43</f>
        <v>PAHs</v>
      </c>
      <c r="F42" s="5" t="str">
        <f>'Table 1'!E43</f>
        <v>C</v>
      </c>
      <c r="G42" s="5" t="str">
        <f>'Table 1'!F43</f>
        <v xml:space="preserve">Ultra-fine particles (UFP) </v>
      </c>
      <c r="H42" s="12">
        <f>'Table 1'!G43</f>
        <v>0</v>
      </c>
      <c r="I42" s="118" t="str">
        <f>'Table 1'!H43</f>
        <v>-</v>
      </c>
      <c r="J42" s="121" t="str">
        <f ca="1">'Table 4'!AQ42</f>
        <v/>
      </c>
      <c r="K42" s="121" t="str">
        <f ca="1">'Table 4'!AR42</f>
        <v/>
      </c>
      <c r="L42" s="121" t="str">
        <f ca="1">'Table 4'!AS42</f>
        <v/>
      </c>
      <c r="M42" s="121" t="str">
        <f ca="1">'Table 4'!AT42</f>
        <v/>
      </c>
      <c r="N42" s="121" t="str">
        <f ca="1">'Table 5'!AS42</f>
        <v/>
      </c>
      <c r="O42" s="121" t="str">
        <f ca="1">'Table 7'!AY42</f>
        <v/>
      </c>
      <c r="P42" s="121" t="str">
        <f ca="1">'Table 9'!AB42</f>
        <v/>
      </c>
      <c r="Q42" s="121" t="str">
        <f ca="1">'Table 9'!AC42</f>
        <v/>
      </c>
    </row>
  </sheetData>
  <autoFilter ref="A2:I42" xr:uid="{3F83F157-92E6-408C-B218-74F6C2FED356}"/>
  <mergeCells count="3">
    <mergeCell ref="J1:M1"/>
    <mergeCell ref="P1:Q1"/>
    <mergeCell ref="H1:I1"/>
  </mergeCells>
  <conditionalFormatting sqref="J3:Q42">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4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42" t="s">
        <v>870</v>
      </c>
      <c r="C1" s="2"/>
      <c r="D1" s="2"/>
      <c r="E1" s="1" t="s">
        <v>40</v>
      </c>
      <c r="F1" s="2"/>
      <c r="G1" s="2"/>
      <c r="H1" s="2"/>
      <c r="I1" s="167" t="s">
        <v>28</v>
      </c>
      <c r="J1" s="168"/>
      <c r="K1" s="168"/>
      <c r="L1" s="168"/>
      <c r="M1" s="168"/>
      <c r="N1" s="168"/>
      <c r="O1" s="168"/>
      <c r="P1" s="168"/>
      <c r="Q1" s="168"/>
      <c r="R1" s="168"/>
      <c r="S1" s="168"/>
      <c r="T1" s="168"/>
      <c r="U1" s="168"/>
      <c r="V1" s="168"/>
      <c r="W1" s="168"/>
      <c r="X1" s="168"/>
      <c r="Y1" s="169"/>
      <c r="AB1" s="192" t="s">
        <v>1005</v>
      </c>
      <c r="AC1" s="192"/>
    </row>
    <row r="2" spans="1:29"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828</v>
      </c>
      <c r="J2" s="23" t="s">
        <v>285</v>
      </c>
      <c r="K2" s="23" t="s">
        <v>829</v>
      </c>
      <c r="L2" s="23" t="s">
        <v>830</v>
      </c>
      <c r="M2" s="119" t="s">
        <v>831</v>
      </c>
      <c r="N2" s="23" t="s">
        <v>832</v>
      </c>
      <c r="O2" s="23" t="s">
        <v>833</v>
      </c>
      <c r="P2" s="23" t="s">
        <v>834</v>
      </c>
      <c r="Q2" s="23" t="s">
        <v>835</v>
      </c>
      <c r="R2" s="119" t="s">
        <v>836</v>
      </c>
      <c r="S2" s="23" t="s">
        <v>837</v>
      </c>
      <c r="T2" s="23" t="s">
        <v>615</v>
      </c>
      <c r="U2" s="23" t="s">
        <v>838</v>
      </c>
      <c r="V2" s="23" t="s">
        <v>839</v>
      </c>
      <c r="W2" s="23" t="s">
        <v>840</v>
      </c>
      <c r="X2" s="23" t="s">
        <v>841</v>
      </c>
      <c r="Y2" s="24" t="s">
        <v>281</v>
      </c>
      <c r="AB2" s="119" t="str">
        <f>M2</f>
        <v>Date start call for evidence</v>
      </c>
      <c r="AC2" s="119" t="str">
        <f>R2</f>
        <v>Public consultation on OEL scientific report start</v>
      </c>
    </row>
    <row r="3" spans="1:29" ht="13" x14ac:dyDescent="0.3">
      <c r="B3" s="20">
        <f t="shared" ref="B3:B42" si="0">IF(COUNTIF(I3:Y3,"-")&lt;COUNTA(I3:Y3),1,0)</f>
        <v>0</v>
      </c>
      <c r="C3" s="5">
        <f>'Table 1'!B4</f>
        <v>0</v>
      </c>
      <c r="D3" s="5">
        <f>'Table 1'!C4</f>
        <v>1</v>
      </c>
      <c r="E3" s="5" t="str">
        <f>'Table 1'!D4</f>
        <v>PAHs</v>
      </c>
      <c r="F3" s="5" t="str">
        <f>'Table 1'!E4</f>
        <v>A</v>
      </c>
      <c r="G3" s="5" t="str">
        <f>'Table 1'!F4</f>
        <v>NO2</v>
      </c>
      <c r="H3" s="12" t="str">
        <f>'Table 1'!G4</f>
        <v>10102-44-0</v>
      </c>
      <c r="I3" s="36" t="s">
        <v>56</v>
      </c>
      <c r="J3" s="37" t="s">
        <v>56</v>
      </c>
      <c r="K3" s="38" t="s">
        <v>56</v>
      </c>
      <c r="L3" s="37" t="s">
        <v>56</v>
      </c>
      <c r="M3" s="38" t="s">
        <v>56</v>
      </c>
      <c r="N3" s="38" t="s">
        <v>56</v>
      </c>
      <c r="O3" s="38" t="s">
        <v>56</v>
      </c>
      <c r="P3" s="37" t="s">
        <v>56</v>
      </c>
      <c r="Q3" s="37" t="s">
        <v>56</v>
      </c>
      <c r="R3" s="38" t="s">
        <v>56</v>
      </c>
      <c r="S3" s="38" t="s">
        <v>56</v>
      </c>
      <c r="T3" s="38" t="s">
        <v>56</v>
      </c>
      <c r="U3" s="38" t="s">
        <v>56</v>
      </c>
      <c r="V3" s="37" t="s">
        <v>56</v>
      </c>
      <c r="W3" s="38" t="s">
        <v>56</v>
      </c>
      <c r="X3" s="38" t="s">
        <v>56</v>
      </c>
      <c r="Y3" s="39" t="s">
        <v>56</v>
      </c>
      <c r="AB3" s="121" t="str">
        <f t="shared" ref="AB3:AB42" ca="1" si="1">IFERROR(IF(_xlfn.DAYS(M3,NOW())&gt;0,"Forthcoming","Passed"),"")</f>
        <v/>
      </c>
      <c r="AC3" s="121" t="str">
        <f t="shared" ref="AC3:AC42" ca="1" si="2">IFERROR(IF(_xlfn.DAYS(R3,NOW())&gt;0,"Forthcoming","Passed"),"")</f>
        <v/>
      </c>
    </row>
    <row r="4" spans="1:29" ht="13" x14ac:dyDescent="0.3">
      <c r="B4" s="20">
        <f t="shared" si="0"/>
        <v>0</v>
      </c>
      <c r="C4" s="5">
        <f>'Table 1'!B5</f>
        <v>0</v>
      </c>
      <c r="D4" s="5">
        <f>'Table 1'!C5</f>
        <v>1</v>
      </c>
      <c r="E4" s="5" t="str">
        <f>'Table 1'!D5</f>
        <v>PAHs</v>
      </c>
      <c r="F4" s="5" t="str">
        <f>'Table 1'!E5</f>
        <v>A</v>
      </c>
      <c r="G4" s="5" t="str">
        <f>'Table 1'!F5</f>
        <v>SO2</v>
      </c>
      <c r="H4" s="12" t="str">
        <f>'Table 1'!G5</f>
        <v>7446-09-5</v>
      </c>
      <c r="I4" s="36" t="s">
        <v>56</v>
      </c>
      <c r="J4" s="37" t="s">
        <v>56</v>
      </c>
      <c r="K4" s="38" t="s">
        <v>56</v>
      </c>
      <c r="L4" s="37" t="s">
        <v>56</v>
      </c>
      <c r="M4" s="38" t="s">
        <v>56</v>
      </c>
      <c r="N4" s="38" t="s">
        <v>56</v>
      </c>
      <c r="O4" s="38" t="s">
        <v>56</v>
      </c>
      <c r="P4" s="37" t="s">
        <v>56</v>
      </c>
      <c r="Q4" s="37" t="s">
        <v>56</v>
      </c>
      <c r="R4" s="38" t="s">
        <v>56</v>
      </c>
      <c r="S4" s="38" t="s">
        <v>56</v>
      </c>
      <c r="T4" s="38" t="s">
        <v>56</v>
      </c>
      <c r="U4" s="38" t="s">
        <v>56</v>
      </c>
      <c r="V4" s="37" t="s">
        <v>56</v>
      </c>
      <c r="W4" s="38" t="s">
        <v>56</v>
      </c>
      <c r="X4" s="38" t="s">
        <v>56</v>
      </c>
      <c r="Y4" s="39" t="s">
        <v>56</v>
      </c>
      <c r="AB4" s="121" t="str">
        <f t="shared" ca="1" si="1"/>
        <v/>
      </c>
      <c r="AC4" s="121" t="str">
        <f t="shared" ca="1" si="2"/>
        <v/>
      </c>
    </row>
    <row r="5" spans="1:29" ht="13" x14ac:dyDescent="0.3">
      <c r="B5" s="20">
        <f t="shared" si="0"/>
        <v>0</v>
      </c>
      <c r="C5" s="5">
        <f>'Table 1'!B6</f>
        <v>0</v>
      </c>
      <c r="D5" s="5">
        <f>'Table 1'!C6</f>
        <v>1</v>
      </c>
      <c r="E5" s="5" t="str">
        <f>'Table 1'!D6</f>
        <v>PAHs</v>
      </c>
      <c r="F5" s="5" t="str">
        <f>'Table 1'!E6</f>
        <v>A</v>
      </c>
      <c r="G5" s="5" t="str">
        <f>'Table 1'!F6</f>
        <v>O3</v>
      </c>
      <c r="H5" s="12" t="str">
        <f>'Table 1'!G6</f>
        <v>10028-15-6</v>
      </c>
      <c r="I5" s="36" t="s">
        <v>56</v>
      </c>
      <c r="J5" s="37" t="s">
        <v>56</v>
      </c>
      <c r="K5" s="38" t="s">
        <v>56</v>
      </c>
      <c r="L5" s="37" t="s">
        <v>56</v>
      </c>
      <c r="M5" s="38" t="s">
        <v>56</v>
      </c>
      <c r="N5" s="38" t="s">
        <v>56</v>
      </c>
      <c r="O5" s="38" t="s">
        <v>56</v>
      </c>
      <c r="P5" s="37" t="s">
        <v>56</v>
      </c>
      <c r="Q5" s="37" t="s">
        <v>56</v>
      </c>
      <c r="R5" s="38" t="s">
        <v>56</v>
      </c>
      <c r="S5" s="38" t="s">
        <v>56</v>
      </c>
      <c r="T5" s="38" t="s">
        <v>56</v>
      </c>
      <c r="U5" s="38" t="s">
        <v>56</v>
      </c>
      <c r="V5" s="37" t="s">
        <v>56</v>
      </c>
      <c r="W5" s="38" t="s">
        <v>56</v>
      </c>
      <c r="X5" s="38" t="s">
        <v>56</v>
      </c>
      <c r="Y5" s="39" t="s">
        <v>56</v>
      </c>
      <c r="AB5" s="121" t="str">
        <f t="shared" ca="1" si="1"/>
        <v/>
      </c>
      <c r="AC5" s="121" t="str">
        <f t="shared" ca="1" si="2"/>
        <v/>
      </c>
    </row>
    <row r="6" spans="1:29" ht="13" x14ac:dyDescent="0.3">
      <c r="B6" s="20">
        <f t="shared" si="0"/>
        <v>0</v>
      </c>
      <c r="C6" s="5">
        <f>'Table 1'!B7</f>
        <v>0</v>
      </c>
      <c r="D6" s="5">
        <f>'Table 1'!C7</f>
        <v>1</v>
      </c>
      <c r="E6" s="5" t="str">
        <f>'Table 1'!D7</f>
        <v>PAHs</v>
      </c>
      <c r="F6" s="5" t="str">
        <f>'Table 1'!E7</f>
        <v>A</v>
      </c>
      <c r="G6" s="5" t="str">
        <f>'Table 1'!F7</f>
        <v>CO</v>
      </c>
      <c r="H6" s="12" t="str">
        <f>'Table 1'!G7</f>
        <v>630-08-0</v>
      </c>
      <c r="I6" s="36" t="s">
        <v>56</v>
      </c>
      <c r="J6" s="37" t="s">
        <v>56</v>
      </c>
      <c r="K6" s="38" t="s">
        <v>56</v>
      </c>
      <c r="L6" s="37" t="s">
        <v>56</v>
      </c>
      <c r="M6" s="38" t="s">
        <v>56</v>
      </c>
      <c r="N6" s="38" t="s">
        <v>56</v>
      </c>
      <c r="O6" s="38" t="s">
        <v>56</v>
      </c>
      <c r="P6" s="37" t="s">
        <v>56</v>
      </c>
      <c r="Q6" s="37" t="s">
        <v>56</v>
      </c>
      <c r="R6" s="38" t="s">
        <v>56</v>
      </c>
      <c r="S6" s="38" t="s">
        <v>56</v>
      </c>
      <c r="T6" s="38" t="s">
        <v>56</v>
      </c>
      <c r="U6" s="38" t="s">
        <v>56</v>
      </c>
      <c r="V6" s="37" t="s">
        <v>56</v>
      </c>
      <c r="W6" s="38" t="s">
        <v>56</v>
      </c>
      <c r="X6" s="38" t="s">
        <v>56</v>
      </c>
      <c r="Y6" s="39" t="s">
        <v>56</v>
      </c>
      <c r="AB6" s="121" t="str">
        <f t="shared" ca="1" si="1"/>
        <v/>
      </c>
      <c r="AC6" s="121" t="str">
        <f t="shared" ca="1" si="2"/>
        <v/>
      </c>
    </row>
    <row r="7" spans="1:29" ht="13" x14ac:dyDescent="0.3">
      <c r="B7" s="20">
        <f t="shared" si="0"/>
        <v>0</v>
      </c>
      <c r="C7" s="5">
        <f>'Table 1'!B8</f>
        <v>0</v>
      </c>
      <c r="D7" s="5">
        <f>'Table 1'!C8</f>
        <v>1</v>
      </c>
      <c r="E7" s="5" t="str">
        <f>'Table 1'!D8</f>
        <v>PAHs</v>
      </c>
      <c r="F7" s="5" t="str">
        <f>'Table 1'!E8</f>
        <v>B</v>
      </c>
      <c r="G7" s="5" t="str">
        <f>'Table 1'!F8</f>
        <v>Acenaphthene</v>
      </c>
      <c r="H7" s="12" t="str">
        <f>'Table 1'!G8</f>
        <v>83-32-9</v>
      </c>
      <c r="I7" s="36" t="s">
        <v>56</v>
      </c>
      <c r="J7" s="37" t="s">
        <v>56</v>
      </c>
      <c r="K7" s="38" t="s">
        <v>56</v>
      </c>
      <c r="L7" s="37" t="s">
        <v>56</v>
      </c>
      <c r="M7" s="38" t="s">
        <v>56</v>
      </c>
      <c r="N7" s="38" t="s">
        <v>56</v>
      </c>
      <c r="O7" s="38" t="s">
        <v>56</v>
      </c>
      <c r="P7" s="37" t="s">
        <v>56</v>
      </c>
      <c r="Q7" s="37" t="s">
        <v>56</v>
      </c>
      <c r="R7" s="38" t="s">
        <v>56</v>
      </c>
      <c r="S7" s="38" t="s">
        <v>56</v>
      </c>
      <c r="T7" s="38" t="s">
        <v>56</v>
      </c>
      <c r="U7" s="38" t="s">
        <v>56</v>
      </c>
      <c r="V7" s="37" t="s">
        <v>56</v>
      </c>
      <c r="W7" s="38" t="s">
        <v>56</v>
      </c>
      <c r="X7" s="38" t="s">
        <v>56</v>
      </c>
      <c r="Y7" s="39" t="s">
        <v>56</v>
      </c>
      <c r="AB7" s="121" t="str">
        <f t="shared" ca="1" si="1"/>
        <v/>
      </c>
      <c r="AC7" s="121" t="str">
        <f t="shared" ca="1" si="2"/>
        <v/>
      </c>
    </row>
    <row r="8" spans="1:29" ht="13" x14ac:dyDescent="0.3">
      <c r="B8" s="20">
        <f t="shared" si="0"/>
        <v>0</v>
      </c>
      <c r="C8" s="5">
        <f>'Table 1'!B9</f>
        <v>0</v>
      </c>
      <c r="D8" s="5">
        <f>'Table 1'!C9</f>
        <v>1</v>
      </c>
      <c r="E8" s="5" t="str">
        <f>'Table 1'!D9</f>
        <v>PAHs</v>
      </c>
      <c r="F8" s="5" t="str">
        <f>'Table 1'!E9</f>
        <v>B</v>
      </c>
      <c r="G8" s="5" t="str">
        <f>'Table 1'!F9</f>
        <v>Acenaphthylene</v>
      </c>
      <c r="H8" s="12" t="str">
        <f>'Table 1'!G9</f>
        <v>208-96-8</v>
      </c>
      <c r="I8" s="36" t="s">
        <v>56</v>
      </c>
      <c r="J8" s="37" t="s">
        <v>56</v>
      </c>
      <c r="K8" s="38" t="s">
        <v>56</v>
      </c>
      <c r="L8" s="37" t="s">
        <v>56</v>
      </c>
      <c r="M8" s="38" t="s">
        <v>56</v>
      </c>
      <c r="N8" s="38" t="s">
        <v>56</v>
      </c>
      <c r="O8" s="38" t="s">
        <v>56</v>
      </c>
      <c r="P8" s="37" t="s">
        <v>56</v>
      </c>
      <c r="Q8" s="37" t="s">
        <v>56</v>
      </c>
      <c r="R8" s="38" t="s">
        <v>56</v>
      </c>
      <c r="S8" s="38" t="s">
        <v>56</v>
      </c>
      <c r="T8" s="38" t="s">
        <v>56</v>
      </c>
      <c r="U8" s="38" t="s">
        <v>56</v>
      </c>
      <c r="V8" s="37" t="s">
        <v>56</v>
      </c>
      <c r="W8" s="38" t="s">
        <v>56</v>
      </c>
      <c r="X8" s="38" t="s">
        <v>56</v>
      </c>
      <c r="Y8" s="39" t="s">
        <v>56</v>
      </c>
      <c r="AB8" s="121" t="str">
        <f t="shared" ca="1" si="1"/>
        <v/>
      </c>
      <c r="AC8" s="121" t="str">
        <f t="shared" ca="1" si="2"/>
        <v/>
      </c>
    </row>
    <row r="9" spans="1:29" ht="13" x14ac:dyDescent="0.3">
      <c r="B9" s="20">
        <f t="shared" si="0"/>
        <v>0</v>
      </c>
      <c r="C9" s="5">
        <f>'Table 1'!B10</f>
        <v>0</v>
      </c>
      <c r="D9" s="5">
        <f>'Table 1'!C10</f>
        <v>1</v>
      </c>
      <c r="E9" s="5" t="str">
        <f>'Table 1'!D10</f>
        <v>PAHs</v>
      </c>
      <c r="F9" s="5" t="str">
        <f>'Table 1'!E10</f>
        <v>B</v>
      </c>
      <c r="G9" s="5" t="str">
        <f>'Table 1'!F10</f>
        <v>Anthracene</v>
      </c>
      <c r="H9" s="12" t="str">
        <f>'Table 1'!G10</f>
        <v>120-12-7</v>
      </c>
      <c r="I9" s="36" t="s">
        <v>56</v>
      </c>
      <c r="J9" s="37" t="s">
        <v>56</v>
      </c>
      <c r="K9" s="38" t="s">
        <v>56</v>
      </c>
      <c r="L9" s="37" t="s">
        <v>56</v>
      </c>
      <c r="M9" s="38" t="s">
        <v>56</v>
      </c>
      <c r="N9" s="38" t="s">
        <v>56</v>
      </c>
      <c r="O9" s="38" t="s">
        <v>56</v>
      </c>
      <c r="P9" s="37" t="s">
        <v>56</v>
      </c>
      <c r="Q9" s="37" t="s">
        <v>56</v>
      </c>
      <c r="R9" s="38" t="s">
        <v>56</v>
      </c>
      <c r="S9" s="38" t="s">
        <v>56</v>
      </c>
      <c r="T9" s="38" t="s">
        <v>56</v>
      </c>
      <c r="U9" s="38" t="s">
        <v>56</v>
      </c>
      <c r="V9" s="37" t="s">
        <v>56</v>
      </c>
      <c r="W9" s="38" t="s">
        <v>56</v>
      </c>
      <c r="X9" s="38" t="s">
        <v>56</v>
      </c>
      <c r="Y9" s="39" t="s">
        <v>56</v>
      </c>
      <c r="AB9" s="121" t="str">
        <f t="shared" ca="1" si="1"/>
        <v/>
      </c>
      <c r="AC9" s="121" t="str">
        <f t="shared" ca="1" si="2"/>
        <v/>
      </c>
    </row>
    <row r="10" spans="1:29" ht="13" x14ac:dyDescent="0.3">
      <c r="A10" s="44" t="s">
        <v>873</v>
      </c>
      <c r="B10" s="20">
        <f t="shared" si="0"/>
        <v>0</v>
      </c>
      <c r="C10" s="5">
        <f>'Table 1'!B11</f>
        <v>0</v>
      </c>
      <c r="D10" s="5">
        <f>'Table 1'!C11</f>
        <v>1</v>
      </c>
      <c r="E10" s="5" t="str">
        <f>'Table 1'!D11</f>
        <v>PAHs</v>
      </c>
      <c r="F10" s="5" t="str">
        <f>'Table 1'!E11</f>
        <v>B</v>
      </c>
      <c r="G10" s="5" t="str">
        <f>'Table 1'!F11</f>
        <v>BaA</v>
      </c>
      <c r="H10" s="12" t="str">
        <f>'Table 1'!G11</f>
        <v>56-55-3</v>
      </c>
      <c r="I10" s="36" t="s">
        <v>56</v>
      </c>
      <c r="J10" s="37" t="s">
        <v>56</v>
      </c>
      <c r="K10" s="38" t="s">
        <v>56</v>
      </c>
      <c r="L10" s="37" t="s">
        <v>56</v>
      </c>
      <c r="M10" s="38" t="s">
        <v>56</v>
      </c>
      <c r="N10" s="38" t="s">
        <v>56</v>
      </c>
      <c r="O10" s="38" t="s">
        <v>56</v>
      </c>
      <c r="P10" s="37" t="s">
        <v>56</v>
      </c>
      <c r="Q10" s="37" t="s">
        <v>56</v>
      </c>
      <c r="R10" s="38" t="s">
        <v>56</v>
      </c>
      <c r="S10" s="38" t="s">
        <v>56</v>
      </c>
      <c r="T10" s="38" t="s">
        <v>56</v>
      </c>
      <c r="U10" s="38" t="s">
        <v>56</v>
      </c>
      <c r="V10" s="37" t="s">
        <v>56</v>
      </c>
      <c r="W10" s="38" t="s">
        <v>56</v>
      </c>
      <c r="X10" s="38" t="s">
        <v>56</v>
      </c>
      <c r="Y10" s="39" t="s">
        <v>56</v>
      </c>
      <c r="AB10" s="121" t="str">
        <f t="shared" ca="1" si="1"/>
        <v/>
      </c>
      <c r="AC10" s="121" t="str">
        <f t="shared" ca="1" si="2"/>
        <v/>
      </c>
    </row>
    <row r="11" spans="1:29" ht="13" x14ac:dyDescent="0.3">
      <c r="A11" s="44" t="s">
        <v>873</v>
      </c>
      <c r="B11" s="20">
        <f t="shared" si="0"/>
        <v>0</v>
      </c>
      <c r="C11" s="5">
        <f>'Table 1'!B12</f>
        <v>0</v>
      </c>
      <c r="D11" s="5">
        <f>'Table 1'!C12</f>
        <v>1</v>
      </c>
      <c r="E11" s="5" t="str">
        <f>'Table 1'!D12</f>
        <v>PAHs</v>
      </c>
      <c r="F11" s="5" t="str">
        <f>'Table 1'!E12</f>
        <v>B</v>
      </c>
      <c r="G11" s="5" t="str">
        <f>'Table 1'!F12</f>
        <v>BaP</v>
      </c>
      <c r="H11" s="12" t="str">
        <f>'Table 1'!G12</f>
        <v>50-32-8</v>
      </c>
      <c r="I11" s="36" t="s">
        <v>56</v>
      </c>
      <c r="J11" s="37" t="s">
        <v>56</v>
      </c>
      <c r="K11" s="38" t="s">
        <v>56</v>
      </c>
      <c r="L11" s="37" t="s">
        <v>56</v>
      </c>
      <c r="M11" s="38" t="s">
        <v>56</v>
      </c>
      <c r="N11" s="38" t="s">
        <v>56</v>
      </c>
      <c r="O11" s="38" t="s">
        <v>56</v>
      </c>
      <c r="P11" s="37" t="s">
        <v>56</v>
      </c>
      <c r="Q11" s="37" t="s">
        <v>56</v>
      </c>
      <c r="R11" s="38" t="s">
        <v>56</v>
      </c>
      <c r="S11" s="38" t="s">
        <v>56</v>
      </c>
      <c r="T11" s="38" t="s">
        <v>56</v>
      </c>
      <c r="U11" s="38" t="s">
        <v>56</v>
      </c>
      <c r="V11" s="37" t="s">
        <v>56</v>
      </c>
      <c r="W11" s="38" t="s">
        <v>56</v>
      </c>
      <c r="X11" s="38" t="s">
        <v>56</v>
      </c>
      <c r="Y11" s="39" t="s">
        <v>56</v>
      </c>
      <c r="AB11" s="121" t="str">
        <f t="shared" ca="1" si="1"/>
        <v/>
      </c>
      <c r="AC11" s="121" t="str">
        <f t="shared" ca="1" si="2"/>
        <v/>
      </c>
    </row>
    <row r="12" spans="1:29" ht="13" x14ac:dyDescent="0.3">
      <c r="A12" s="44" t="s">
        <v>873</v>
      </c>
      <c r="B12" s="20">
        <f t="shared" si="0"/>
        <v>0</v>
      </c>
      <c r="C12" s="5">
        <f>'Table 1'!B13</f>
        <v>0</v>
      </c>
      <c r="D12" s="5">
        <f>'Table 1'!C13</f>
        <v>1</v>
      </c>
      <c r="E12" s="5" t="str">
        <f>'Table 1'!D13</f>
        <v>PAHs</v>
      </c>
      <c r="F12" s="5" t="str">
        <f>'Table 1'!E13</f>
        <v>B</v>
      </c>
      <c r="G12" s="5" t="str">
        <f>'Table 1'!F13</f>
        <v>BbFA</v>
      </c>
      <c r="H12" s="12" t="str">
        <f>'Table 1'!G13</f>
        <v>205-99-2</v>
      </c>
      <c r="I12" s="36" t="s">
        <v>56</v>
      </c>
      <c r="J12" s="37" t="s">
        <v>56</v>
      </c>
      <c r="K12" s="38" t="s">
        <v>56</v>
      </c>
      <c r="L12" s="37" t="s">
        <v>56</v>
      </c>
      <c r="M12" s="38" t="s">
        <v>56</v>
      </c>
      <c r="N12" s="38" t="s">
        <v>56</v>
      </c>
      <c r="O12" s="38" t="s">
        <v>56</v>
      </c>
      <c r="P12" s="37" t="s">
        <v>56</v>
      </c>
      <c r="Q12" s="37" t="s">
        <v>56</v>
      </c>
      <c r="R12" s="38" t="s">
        <v>56</v>
      </c>
      <c r="S12" s="38" t="s">
        <v>56</v>
      </c>
      <c r="T12" s="38" t="s">
        <v>56</v>
      </c>
      <c r="U12" s="38" t="s">
        <v>56</v>
      </c>
      <c r="V12" s="37" t="s">
        <v>56</v>
      </c>
      <c r="W12" s="38" t="s">
        <v>56</v>
      </c>
      <c r="X12" s="38" t="s">
        <v>56</v>
      </c>
      <c r="Y12" s="39" t="s">
        <v>56</v>
      </c>
      <c r="AB12" s="121" t="str">
        <f t="shared" ca="1" si="1"/>
        <v/>
      </c>
      <c r="AC12" s="121" t="str">
        <f t="shared" ca="1" si="2"/>
        <v/>
      </c>
    </row>
    <row r="13" spans="1:29" ht="13" x14ac:dyDescent="0.3">
      <c r="B13" s="20">
        <f t="shared" si="0"/>
        <v>0</v>
      </c>
      <c r="C13" s="5">
        <f>'Table 1'!B14</f>
        <v>0</v>
      </c>
      <c r="D13" s="5">
        <f>'Table 1'!C14</f>
        <v>1</v>
      </c>
      <c r="E13" s="5" t="str">
        <f>'Table 1'!D14</f>
        <v>PAHs</v>
      </c>
      <c r="F13" s="5" t="str">
        <f>'Table 1'!E14</f>
        <v>B</v>
      </c>
      <c r="G13" s="5" t="str">
        <f>'Table 1'!F14</f>
        <v>BeP</v>
      </c>
      <c r="H13" s="12" t="str">
        <f>'Table 1'!G14</f>
        <v>192-97-2</v>
      </c>
      <c r="I13" s="36" t="s">
        <v>56</v>
      </c>
      <c r="J13" s="37" t="s">
        <v>56</v>
      </c>
      <c r="K13" s="38" t="s">
        <v>56</v>
      </c>
      <c r="L13" s="37" t="s">
        <v>56</v>
      </c>
      <c r="M13" s="38" t="s">
        <v>56</v>
      </c>
      <c r="N13" s="38" t="s">
        <v>56</v>
      </c>
      <c r="O13" s="38" t="s">
        <v>56</v>
      </c>
      <c r="P13" s="37" t="s">
        <v>56</v>
      </c>
      <c r="Q13" s="37" t="s">
        <v>56</v>
      </c>
      <c r="R13" s="38" t="s">
        <v>56</v>
      </c>
      <c r="S13" s="38" t="s">
        <v>56</v>
      </c>
      <c r="T13" s="38" t="s">
        <v>56</v>
      </c>
      <c r="U13" s="38" t="s">
        <v>56</v>
      </c>
      <c r="V13" s="37" t="s">
        <v>56</v>
      </c>
      <c r="W13" s="38" t="s">
        <v>56</v>
      </c>
      <c r="X13" s="38" t="s">
        <v>56</v>
      </c>
      <c r="Y13" s="39" t="s">
        <v>56</v>
      </c>
      <c r="AB13" s="121" t="str">
        <f t="shared" ca="1" si="1"/>
        <v/>
      </c>
      <c r="AC13" s="121" t="str">
        <f t="shared" ca="1" si="2"/>
        <v/>
      </c>
    </row>
    <row r="14" spans="1:29" ht="13" x14ac:dyDescent="0.3">
      <c r="B14" s="20">
        <f t="shared" si="0"/>
        <v>0</v>
      </c>
      <c r="C14" s="5">
        <f>'Table 1'!B15</f>
        <v>0</v>
      </c>
      <c r="D14" s="5">
        <f>'Table 1'!C15</f>
        <v>1</v>
      </c>
      <c r="E14" s="5" t="str">
        <f>'Table 1'!D15</f>
        <v>PAHs</v>
      </c>
      <c r="F14" s="5" t="str">
        <f>'Table 1'!E15</f>
        <v>B</v>
      </c>
      <c r="G14" s="5" t="str">
        <f>'Table 1'!F15</f>
        <v>Benzo(ghi)perylene</v>
      </c>
      <c r="H14" s="12" t="str">
        <f>'Table 1'!G15</f>
        <v>191-24-2</v>
      </c>
      <c r="I14" s="36" t="s">
        <v>56</v>
      </c>
      <c r="J14" s="37" t="s">
        <v>56</v>
      </c>
      <c r="K14" s="38" t="s">
        <v>56</v>
      </c>
      <c r="L14" s="37" t="s">
        <v>56</v>
      </c>
      <c r="M14" s="38" t="s">
        <v>56</v>
      </c>
      <c r="N14" s="38" t="s">
        <v>56</v>
      </c>
      <c r="O14" s="38" t="s">
        <v>56</v>
      </c>
      <c r="P14" s="37" t="s">
        <v>56</v>
      </c>
      <c r="Q14" s="37" t="s">
        <v>56</v>
      </c>
      <c r="R14" s="38" t="s">
        <v>56</v>
      </c>
      <c r="S14" s="38" t="s">
        <v>56</v>
      </c>
      <c r="T14" s="38" t="s">
        <v>56</v>
      </c>
      <c r="U14" s="38" t="s">
        <v>56</v>
      </c>
      <c r="V14" s="37" t="s">
        <v>56</v>
      </c>
      <c r="W14" s="38" t="s">
        <v>56</v>
      </c>
      <c r="X14" s="38" t="s">
        <v>56</v>
      </c>
      <c r="Y14" s="39" t="s">
        <v>56</v>
      </c>
      <c r="AB14" s="121" t="str">
        <f t="shared" ca="1" si="1"/>
        <v/>
      </c>
      <c r="AC14" s="121" t="str">
        <f t="shared" ca="1" si="2"/>
        <v/>
      </c>
    </row>
    <row r="15" spans="1:29" ht="13" x14ac:dyDescent="0.3">
      <c r="B15" s="20">
        <f t="shared" si="0"/>
        <v>0</v>
      </c>
      <c r="C15" s="5">
        <f>'Table 1'!B16</f>
        <v>0</v>
      </c>
      <c r="D15" s="5">
        <f>'Table 1'!C16</f>
        <v>1</v>
      </c>
      <c r="E15" s="5" t="str">
        <f>'Table 1'!D16</f>
        <v>PAHs</v>
      </c>
      <c r="F15" s="5" t="str">
        <f>'Table 1'!E16</f>
        <v>B</v>
      </c>
      <c r="G15" s="5" t="str">
        <f>'Table 1'!F16</f>
        <v>BjFA</v>
      </c>
      <c r="H15" s="12" t="str">
        <f>'Table 1'!G16</f>
        <v>205-82-3</v>
      </c>
      <c r="I15" s="36" t="s">
        <v>56</v>
      </c>
      <c r="J15" s="37" t="s">
        <v>56</v>
      </c>
      <c r="K15" s="38" t="s">
        <v>56</v>
      </c>
      <c r="L15" s="37" t="s">
        <v>56</v>
      </c>
      <c r="M15" s="38" t="s">
        <v>56</v>
      </c>
      <c r="N15" s="38" t="s">
        <v>56</v>
      </c>
      <c r="O15" s="38" t="s">
        <v>56</v>
      </c>
      <c r="P15" s="37" t="s">
        <v>56</v>
      </c>
      <c r="Q15" s="37" t="s">
        <v>56</v>
      </c>
      <c r="R15" s="38" t="s">
        <v>56</v>
      </c>
      <c r="S15" s="38" t="s">
        <v>56</v>
      </c>
      <c r="T15" s="38" t="s">
        <v>56</v>
      </c>
      <c r="U15" s="38" t="s">
        <v>56</v>
      </c>
      <c r="V15" s="37" t="s">
        <v>56</v>
      </c>
      <c r="W15" s="38" t="s">
        <v>56</v>
      </c>
      <c r="X15" s="38" t="s">
        <v>56</v>
      </c>
      <c r="Y15" s="39" t="s">
        <v>56</v>
      </c>
      <c r="AB15" s="121" t="str">
        <f t="shared" ca="1" si="1"/>
        <v/>
      </c>
      <c r="AC15" s="121" t="str">
        <f t="shared" ca="1" si="2"/>
        <v/>
      </c>
    </row>
    <row r="16" spans="1:29" ht="13" x14ac:dyDescent="0.3">
      <c r="A16" s="44" t="s">
        <v>873</v>
      </c>
      <c r="B16" s="20">
        <f t="shared" si="0"/>
        <v>0</v>
      </c>
      <c r="C16" s="5">
        <f>'Table 1'!B17</f>
        <v>0</v>
      </c>
      <c r="D16" s="5">
        <f>'Table 1'!C17</f>
        <v>1</v>
      </c>
      <c r="E16" s="5" t="str">
        <f>'Table 1'!D17</f>
        <v>PAHs</v>
      </c>
      <c r="F16" s="5" t="str">
        <f>'Table 1'!E17</f>
        <v>B</v>
      </c>
      <c r="G16" s="5" t="str">
        <f>'Table 1'!F17</f>
        <v>BkFA</v>
      </c>
      <c r="H16" s="12" t="str">
        <f>'Table 1'!G17</f>
        <v>207-08-9</v>
      </c>
      <c r="I16" s="36" t="s">
        <v>56</v>
      </c>
      <c r="J16" s="37" t="s">
        <v>56</v>
      </c>
      <c r="K16" s="38" t="s">
        <v>56</v>
      </c>
      <c r="L16" s="37" t="s">
        <v>56</v>
      </c>
      <c r="M16" s="38" t="s">
        <v>56</v>
      </c>
      <c r="N16" s="38" t="s">
        <v>56</v>
      </c>
      <c r="O16" s="38" t="s">
        <v>56</v>
      </c>
      <c r="P16" s="37" t="s">
        <v>56</v>
      </c>
      <c r="Q16" s="37" t="s">
        <v>56</v>
      </c>
      <c r="R16" s="38" t="s">
        <v>56</v>
      </c>
      <c r="S16" s="38" t="s">
        <v>56</v>
      </c>
      <c r="T16" s="38" t="s">
        <v>56</v>
      </c>
      <c r="U16" s="38" t="s">
        <v>56</v>
      </c>
      <c r="V16" s="37" t="s">
        <v>56</v>
      </c>
      <c r="W16" s="38" t="s">
        <v>56</v>
      </c>
      <c r="X16" s="38" t="s">
        <v>56</v>
      </c>
      <c r="Y16" s="39" t="s">
        <v>56</v>
      </c>
      <c r="AB16" s="121" t="str">
        <f t="shared" ca="1" si="1"/>
        <v/>
      </c>
      <c r="AC16" s="121" t="str">
        <f t="shared" ca="1" si="2"/>
        <v/>
      </c>
    </row>
    <row r="17" spans="1:29" ht="13" x14ac:dyDescent="0.3">
      <c r="A17" s="44" t="s">
        <v>873</v>
      </c>
      <c r="B17" s="20">
        <f t="shared" si="0"/>
        <v>0</v>
      </c>
      <c r="C17" s="5">
        <f>'Table 1'!B18</f>
        <v>0</v>
      </c>
      <c r="D17" s="5">
        <f>'Table 1'!C18</f>
        <v>1</v>
      </c>
      <c r="E17" s="5" t="str">
        <f>'Table 1'!D18</f>
        <v>PAHs</v>
      </c>
      <c r="F17" s="5" t="str">
        <f>'Table 1'!E18</f>
        <v>B</v>
      </c>
      <c r="G17" s="5" t="str">
        <f>'Table 1'!F18</f>
        <v>Dibenzo(ah)anthracene</v>
      </c>
      <c r="H17" s="12" t="str">
        <f>'Table 1'!G18</f>
        <v>53-70-3</v>
      </c>
      <c r="I17" s="36" t="s">
        <v>56</v>
      </c>
      <c r="J17" s="37" t="s">
        <v>56</v>
      </c>
      <c r="K17" s="38" t="s">
        <v>56</v>
      </c>
      <c r="L17" s="37" t="s">
        <v>56</v>
      </c>
      <c r="M17" s="38" t="s">
        <v>56</v>
      </c>
      <c r="N17" s="38" t="s">
        <v>56</v>
      </c>
      <c r="O17" s="38" t="s">
        <v>56</v>
      </c>
      <c r="P17" s="37" t="s">
        <v>56</v>
      </c>
      <c r="Q17" s="37" t="s">
        <v>56</v>
      </c>
      <c r="R17" s="38" t="s">
        <v>56</v>
      </c>
      <c r="S17" s="38" t="s">
        <v>56</v>
      </c>
      <c r="T17" s="38" t="s">
        <v>56</v>
      </c>
      <c r="U17" s="38" t="s">
        <v>56</v>
      </c>
      <c r="V17" s="37" t="s">
        <v>56</v>
      </c>
      <c r="W17" s="38" t="s">
        <v>56</v>
      </c>
      <c r="X17" s="38" t="s">
        <v>56</v>
      </c>
      <c r="Y17" s="39" t="s">
        <v>56</v>
      </c>
      <c r="AB17" s="121" t="str">
        <f t="shared" ca="1" si="1"/>
        <v/>
      </c>
      <c r="AC17" s="121" t="str">
        <f t="shared" ca="1" si="2"/>
        <v/>
      </c>
    </row>
    <row r="18" spans="1:29" ht="13" x14ac:dyDescent="0.3">
      <c r="B18" s="20">
        <f t="shared" si="0"/>
        <v>0</v>
      </c>
      <c r="C18" s="5">
        <f>'Table 1'!B19</f>
        <v>0</v>
      </c>
      <c r="D18" s="5">
        <f>'Table 1'!C19</f>
        <v>1</v>
      </c>
      <c r="E18" s="5" t="str">
        <f>'Table 1'!D19</f>
        <v>PAHs</v>
      </c>
      <c r="F18" s="5" t="str">
        <f>'Table 1'!E19</f>
        <v>B</v>
      </c>
      <c r="G18" s="5" t="str">
        <f>'Table 1'!F19</f>
        <v>Fluoranthene</v>
      </c>
      <c r="H18" s="12" t="str">
        <f>'Table 1'!G19</f>
        <v>206-44-0</v>
      </c>
      <c r="I18" s="36" t="s">
        <v>56</v>
      </c>
      <c r="J18" s="37" t="s">
        <v>56</v>
      </c>
      <c r="K18" s="38" t="s">
        <v>56</v>
      </c>
      <c r="L18" s="37" t="s">
        <v>56</v>
      </c>
      <c r="M18" s="38" t="s">
        <v>56</v>
      </c>
      <c r="N18" s="38" t="s">
        <v>56</v>
      </c>
      <c r="O18" s="38" t="s">
        <v>56</v>
      </c>
      <c r="P18" s="37" t="s">
        <v>56</v>
      </c>
      <c r="Q18" s="37" t="s">
        <v>56</v>
      </c>
      <c r="R18" s="38" t="s">
        <v>56</v>
      </c>
      <c r="S18" s="38" t="s">
        <v>56</v>
      </c>
      <c r="T18" s="38" t="s">
        <v>56</v>
      </c>
      <c r="U18" s="38" t="s">
        <v>56</v>
      </c>
      <c r="V18" s="37" t="s">
        <v>56</v>
      </c>
      <c r="W18" s="38" t="s">
        <v>56</v>
      </c>
      <c r="X18" s="38" t="s">
        <v>56</v>
      </c>
      <c r="Y18" s="39" t="s">
        <v>56</v>
      </c>
      <c r="AB18" s="121" t="str">
        <f t="shared" ca="1" si="1"/>
        <v/>
      </c>
      <c r="AC18" s="121" t="str">
        <f t="shared" ca="1" si="2"/>
        <v/>
      </c>
    </row>
    <row r="19" spans="1:29" ht="13" x14ac:dyDescent="0.3">
      <c r="B19" s="20">
        <f t="shared" si="0"/>
        <v>0</v>
      </c>
      <c r="C19" s="5">
        <f>'Table 1'!B20</f>
        <v>0</v>
      </c>
      <c r="D19" s="5">
        <f>'Table 1'!C20</f>
        <v>1</v>
      </c>
      <c r="E19" s="5" t="str">
        <f>'Table 1'!D20</f>
        <v>PAHs</v>
      </c>
      <c r="F19" s="5" t="str">
        <f>'Table 1'!E20</f>
        <v>B</v>
      </c>
      <c r="G19" s="5" t="str">
        <f>'Table 1'!F20</f>
        <v>Fluorene</v>
      </c>
      <c r="H19" s="12" t="str">
        <f>'Table 1'!G20</f>
        <v>86-73-7</v>
      </c>
      <c r="I19" s="36" t="s">
        <v>56</v>
      </c>
      <c r="J19" s="37" t="s">
        <v>56</v>
      </c>
      <c r="K19" s="38" t="s">
        <v>56</v>
      </c>
      <c r="L19" s="37" t="s">
        <v>56</v>
      </c>
      <c r="M19" s="38" t="s">
        <v>56</v>
      </c>
      <c r="N19" s="38" t="s">
        <v>56</v>
      </c>
      <c r="O19" s="38" t="s">
        <v>56</v>
      </c>
      <c r="P19" s="37" t="s">
        <v>56</v>
      </c>
      <c r="Q19" s="37" t="s">
        <v>56</v>
      </c>
      <c r="R19" s="38" t="s">
        <v>56</v>
      </c>
      <c r="S19" s="38" t="s">
        <v>56</v>
      </c>
      <c r="T19" s="38" t="s">
        <v>56</v>
      </c>
      <c r="U19" s="38" t="s">
        <v>56</v>
      </c>
      <c r="V19" s="37" t="s">
        <v>56</v>
      </c>
      <c r="W19" s="38" t="s">
        <v>56</v>
      </c>
      <c r="X19" s="38" t="s">
        <v>56</v>
      </c>
      <c r="Y19" s="39" t="s">
        <v>56</v>
      </c>
      <c r="AB19" s="121" t="str">
        <f t="shared" ca="1" si="1"/>
        <v/>
      </c>
      <c r="AC19" s="121" t="str">
        <f t="shared" ca="1" si="2"/>
        <v/>
      </c>
    </row>
    <row r="20" spans="1:29" ht="13" x14ac:dyDescent="0.3">
      <c r="B20" s="20">
        <f t="shared" si="0"/>
        <v>0</v>
      </c>
      <c r="C20" s="5">
        <f>'Table 1'!B21</f>
        <v>0</v>
      </c>
      <c r="D20" s="5">
        <f>'Table 1'!C21</f>
        <v>1</v>
      </c>
      <c r="E20" s="5" t="str">
        <f>'Table 1'!D21</f>
        <v>PAHs</v>
      </c>
      <c r="F20" s="5" t="str">
        <f>'Table 1'!E21</f>
        <v>B</v>
      </c>
      <c r="G20" s="5" t="str">
        <f>'Table 1'!F21</f>
        <v>Chrysene/Benzo(a)phenanthrene</v>
      </c>
      <c r="H20" s="12" t="str">
        <f>'Table 1'!G21</f>
        <v>218-01-9</v>
      </c>
      <c r="I20" s="36" t="s">
        <v>56</v>
      </c>
      <c r="J20" s="37" t="s">
        <v>56</v>
      </c>
      <c r="K20" s="38" t="s">
        <v>56</v>
      </c>
      <c r="L20" s="37" t="s">
        <v>56</v>
      </c>
      <c r="M20" s="38" t="s">
        <v>56</v>
      </c>
      <c r="N20" s="38" t="s">
        <v>56</v>
      </c>
      <c r="O20" s="38" t="s">
        <v>56</v>
      </c>
      <c r="P20" s="37" t="s">
        <v>56</v>
      </c>
      <c r="Q20" s="37" t="s">
        <v>56</v>
      </c>
      <c r="R20" s="38" t="s">
        <v>56</v>
      </c>
      <c r="S20" s="38" t="s">
        <v>56</v>
      </c>
      <c r="T20" s="38" t="s">
        <v>56</v>
      </c>
      <c r="U20" s="38" t="s">
        <v>56</v>
      </c>
      <c r="V20" s="37" t="s">
        <v>56</v>
      </c>
      <c r="W20" s="38" t="s">
        <v>56</v>
      </c>
      <c r="X20" s="38" t="s">
        <v>56</v>
      </c>
      <c r="Y20" s="39" t="s">
        <v>56</v>
      </c>
      <c r="AB20" s="121" t="str">
        <f t="shared" ca="1" si="1"/>
        <v/>
      </c>
      <c r="AC20" s="121" t="str">
        <f t="shared" ca="1" si="2"/>
        <v/>
      </c>
    </row>
    <row r="21" spans="1:29"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36" t="s">
        <v>56</v>
      </c>
      <c r="J21" s="37" t="s">
        <v>56</v>
      </c>
      <c r="K21" s="38" t="s">
        <v>56</v>
      </c>
      <c r="L21" s="37" t="s">
        <v>56</v>
      </c>
      <c r="M21" s="38" t="s">
        <v>56</v>
      </c>
      <c r="N21" s="38" t="s">
        <v>56</v>
      </c>
      <c r="O21" s="38" t="s">
        <v>56</v>
      </c>
      <c r="P21" s="37" t="s">
        <v>56</v>
      </c>
      <c r="Q21" s="37" t="s">
        <v>56</v>
      </c>
      <c r="R21" s="38" t="s">
        <v>56</v>
      </c>
      <c r="S21" s="38" t="s">
        <v>56</v>
      </c>
      <c r="T21" s="38" t="s">
        <v>56</v>
      </c>
      <c r="U21" s="38" t="s">
        <v>56</v>
      </c>
      <c r="V21" s="37" t="s">
        <v>56</v>
      </c>
      <c r="W21" s="38" t="s">
        <v>56</v>
      </c>
      <c r="X21" s="38" t="s">
        <v>56</v>
      </c>
      <c r="Y21" s="39" t="s">
        <v>56</v>
      </c>
      <c r="AB21" s="121" t="str">
        <f t="shared" ca="1" si="1"/>
        <v/>
      </c>
      <c r="AC21" s="121" t="str">
        <f t="shared" ca="1" si="2"/>
        <v/>
      </c>
    </row>
    <row r="22" spans="1:29" ht="13" x14ac:dyDescent="0.3">
      <c r="B22" s="20">
        <f t="shared" si="0"/>
        <v>0</v>
      </c>
      <c r="C22" s="5">
        <f>'Table 1'!B23</f>
        <v>0</v>
      </c>
      <c r="D22" s="5">
        <f>'Table 1'!C23</f>
        <v>1</v>
      </c>
      <c r="E22" s="5" t="str">
        <f>'Table 1'!D23</f>
        <v>PAHs</v>
      </c>
      <c r="F22" s="5" t="str">
        <f>'Table 1'!E23</f>
        <v>B</v>
      </c>
      <c r="G22" s="5" t="str">
        <f>'Table 1'!F23</f>
        <v>Naphthalene</v>
      </c>
      <c r="H22" s="12" t="str">
        <f>'Table 1'!G23</f>
        <v>91-20-3</v>
      </c>
      <c r="I22" s="36" t="s">
        <v>56</v>
      </c>
      <c r="J22" s="37" t="s">
        <v>56</v>
      </c>
      <c r="K22" s="38" t="s">
        <v>56</v>
      </c>
      <c r="L22" s="37" t="s">
        <v>56</v>
      </c>
      <c r="M22" s="38" t="s">
        <v>56</v>
      </c>
      <c r="N22" s="38" t="s">
        <v>56</v>
      </c>
      <c r="O22" s="38" t="s">
        <v>56</v>
      </c>
      <c r="P22" s="37" t="s">
        <v>56</v>
      </c>
      <c r="Q22" s="37" t="s">
        <v>56</v>
      </c>
      <c r="R22" s="38" t="s">
        <v>56</v>
      </c>
      <c r="S22" s="38" t="s">
        <v>56</v>
      </c>
      <c r="T22" s="38" t="s">
        <v>56</v>
      </c>
      <c r="U22" s="38" t="s">
        <v>56</v>
      </c>
      <c r="V22" s="37" t="s">
        <v>56</v>
      </c>
      <c r="W22" s="38" t="s">
        <v>56</v>
      </c>
      <c r="X22" s="38" t="s">
        <v>56</v>
      </c>
      <c r="Y22" s="39" t="s">
        <v>56</v>
      </c>
      <c r="AB22" s="121" t="str">
        <f t="shared" ca="1" si="1"/>
        <v/>
      </c>
      <c r="AC22" s="121" t="str">
        <f t="shared" ca="1" si="2"/>
        <v/>
      </c>
    </row>
    <row r="23" spans="1:29" ht="13" x14ac:dyDescent="0.3">
      <c r="B23" s="20">
        <f t="shared" si="0"/>
        <v>0</v>
      </c>
      <c r="C23" s="5">
        <f>'Table 1'!B24</f>
        <v>0</v>
      </c>
      <c r="D23" s="5">
        <f>'Table 1'!C24</f>
        <v>1</v>
      </c>
      <c r="E23" s="5" t="str">
        <f>'Table 1'!D24</f>
        <v>PAHs</v>
      </c>
      <c r="F23" s="5" t="str">
        <f>'Table 1'!E24</f>
        <v>B</v>
      </c>
      <c r="G23" s="5" t="str">
        <f>'Table 1'!F24</f>
        <v>Phenanthrene</v>
      </c>
      <c r="H23" s="12" t="str">
        <f>'Table 1'!G24</f>
        <v>85-01-8</v>
      </c>
      <c r="I23" s="36" t="s">
        <v>56</v>
      </c>
      <c r="J23" s="37" t="s">
        <v>56</v>
      </c>
      <c r="K23" s="38" t="s">
        <v>56</v>
      </c>
      <c r="L23" s="37" t="s">
        <v>56</v>
      </c>
      <c r="M23" s="38" t="s">
        <v>56</v>
      </c>
      <c r="N23" s="38" t="s">
        <v>56</v>
      </c>
      <c r="O23" s="38" t="s">
        <v>56</v>
      </c>
      <c r="P23" s="37" t="s">
        <v>56</v>
      </c>
      <c r="Q23" s="37" t="s">
        <v>56</v>
      </c>
      <c r="R23" s="38" t="s">
        <v>56</v>
      </c>
      <c r="S23" s="38" t="s">
        <v>56</v>
      </c>
      <c r="T23" s="38" t="s">
        <v>56</v>
      </c>
      <c r="U23" s="38" t="s">
        <v>56</v>
      </c>
      <c r="V23" s="37" t="s">
        <v>56</v>
      </c>
      <c r="W23" s="38" t="s">
        <v>56</v>
      </c>
      <c r="X23" s="38" t="s">
        <v>56</v>
      </c>
      <c r="Y23" s="39" t="s">
        <v>56</v>
      </c>
      <c r="AB23" s="121" t="str">
        <f t="shared" ca="1" si="1"/>
        <v/>
      </c>
      <c r="AC23" s="121" t="str">
        <f t="shared" ca="1" si="2"/>
        <v/>
      </c>
    </row>
    <row r="24" spans="1:29" ht="13" x14ac:dyDescent="0.3">
      <c r="B24" s="20">
        <f t="shared" si="0"/>
        <v>0</v>
      </c>
      <c r="C24" s="5">
        <f>'Table 1'!B25</f>
        <v>0</v>
      </c>
      <c r="D24" s="5">
        <f>'Table 1'!C25</f>
        <v>1</v>
      </c>
      <c r="E24" s="5" t="str">
        <f>'Table 1'!D25</f>
        <v>PAHs</v>
      </c>
      <c r="F24" s="5" t="str">
        <f>'Table 1'!E25</f>
        <v>B</v>
      </c>
      <c r="G24" s="5" t="str">
        <f>'Table 1'!F25</f>
        <v>Pyrene</v>
      </c>
      <c r="H24" s="12" t="str">
        <f>'Table 1'!G25</f>
        <v>129-00-0</v>
      </c>
      <c r="I24" s="36" t="s">
        <v>56</v>
      </c>
      <c r="J24" s="37" t="s">
        <v>56</v>
      </c>
      <c r="K24" s="38" t="s">
        <v>56</v>
      </c>
      <c r="L24" s="37" t="s">
        <v>56</v>
      </c>
      <c r="M24" s="38" t="s">
        <v>56</v>
      </c>
      <c r="N24" s="38" t="s">
        <v>56</v>
      </c>
      <c r="O24" s="38" t="s">
        <v>56</v>
      </c>
      <c r="P24" s="37" t="s">
        <v>56</v>
      </c>
      <c r="Q24" s="37" t="s">
        <v>56</v>
      </c>
      <c r="R24" s="38" t="s">
        <v>56</v>
      </c>
      <c r="S24" s="38" t="s">
        <v>56</v>
      </c>
      <c r="T24" s="38" t="s">
        <v>56</v>
      </c>
      <c r="U24" s="38" t="s">
        <v>56</v>
      </c>
      <c r="V24" s="37" t="s">
        <v>56</v>
      </c>
      <c r="W24" s="38" t="s">
        <v>56</v>
      </c>
      <c r="X24" s="38" t="s">
        <v>56</v>
      </c>
      <c r="Y24" s="39" t="s">
        <v>56</v>
      </c>
      <c r="AB24" s="121" t="str">
        <f t="shared" ca="1" si="1"/>
        <v/>
      </c>
      <c r="AC24" s="121" t="str">
        <f t="shared" ca="1" si="2"/>
        <v/>
      </c>
    </row>
    <row r="25" spans="1:29"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36" t="s">
        <v>56</v>
      </c>
      <c r="J25" s="37" t="s">
        <v>56</v>
      </c>
      <c r="K25" s="38" t="s">
        <v>56</v>
      </c>
      <c r="L25" s="37" t="s">
        <v>56</v>
      </c>
      <c r="M25" s="38" t="s">
        <v>56</v>
      </c>
      <c r="N25" s="38" t="s">
        <v>56</v>
      </c>
      <c r="O25" s="38" t="s">
        <v>56</v>
      </c>
      <c r="P25" s="37" t="s">
        <v>56</v>
      </c>
      <c r="Q25" s="37" t="s">
        <v>56</v>
      </c>
      <c r="R25" s="38" t="s">
        <v>56</v>
      </c>
      <c r="S25" s="38" t="s">
        <v>56</v>
      </c>
      <c r="T25" s="38" t="s">
        <v>56</v>
      </c>
      <c r="U25" s="38" t="s">
        <v>56</v>
      </c>
      <c r="V25" s="37" t="s">
        <v>56</v>
      </c>
      <c r="W25" s="38" t="s">
        <v>56</v>
      </c>
      <c r="X25" s="38" t="s">
        <v>56</v>
      </c>
      <c r="Y25" s="39" t="s">
        <v>56</v>
      </c>
      <c r="AB25" s="121" t="str">
        <f t="shared" ca="1" si="1"/>
        <v/>
      </c>
      <c r="AC25" s="121" t="str">
        <f t="shared" ca="1" si="2"/>
        <v/>
      </c>
    </row>
    <row r="26" spans="1:29"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36" t="s">
        <v>56</v>
      </c>
      <c r="J26" s="37" t="s">
        <v>56</v>
      </c>
      <c r="K26" s="38" t="s">
        <v>56</v>
      </c>
      <c r="L26" s="37" t="s">
        <v>56</v>
      </c>
      <c r="M26" s="38" t="s">
        <v>56</v>
      </c>
      <c r="N26" s="38" t="s">
        <v>56</v>
      </c>
      <c r="O26" s="38" t="s">
        <v>56</v>
      </c>
      <c r="P26" s="37" t="s">
        <v>56</v>
      </c>
      <c r="Q26" s="37" t="s">
        <v>56</v>
      </c>
      <c r="R26" s="38" t="s">
        <v>56</v>
      </c>
      <c r="S26" s="38" t="s">
        <v>56</v>
      </c>
      <c r="T26" s="38" t="s">
        <v>56</v>
      </c>
      <c r="U26" s="38" t="s">
        <v>56</v>
      </c>
      <c r="V26" s="37" t="s">
        <v>56</v>
      </c>
      <c r="W26" s="38" t="s">
        <v>56</v>
      </c>
      <c r="X26" s="38" t="s">
        <v>56</v>
      </c>
      <c r="Y26" s="39" t="s">
        <v>56</v>
      </c>
      <c r="AB26" s="121" t="str">
        <f t="shared" ca="1" si="1"/>
        <v/>
      </c>
      <c r="AC26" s="121" t="str">
        <f t="shared" ca="1" si="2"/>
        <v/>
      </c>
    </row>
    <row r="27" spans="1:29"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36" t="s">
        <v>56</v>
      </c>
      <c r="J27" s="37" t="s">
        <v>56</v>
      </c>
      <c r="K27" s="38" t="s">
        <v>56</v>
      </c>
      <c r="L27" s="37" t="s">
        <v>56</v>
      </c>
      <c r="M27" s="38" t="s">
        <v>56</v>
      </c>
      <c r="N27" s="38" t="s">
        <v>56</v>
      </c>
      <c r="O27" s="38" t="s">
        <v>56</v>
      </c>
      <c r="P27" s="37" t="s">
        <v>56</v>
      </c>
      <c r="Q27" s="37" t="s">
        <v>56</v>
      </c>
      <c r="R27" s="38" t="s">
        <v>56</v>
      </c>
      <c r="S27" s="38" t="s">
        <v>56</v>
      </c>
      <c r="T27" s="38" t="s">
        <v>56</v>
      </c>
      <c r="U27" s="38" t="s">
        <v>56</v>
      </c>
      <c r="V27" s="37" t="s">
        <v>56</v>
      </c>
      <c r="W27" s="38" t="s">
        <v>56</v>
      </c>
      <c r="X27" s="38" t="s">
        <v>56</v>
      </c>
      <c r="Y27" s="39" t="s">
        <v>56</v>
      </c>
      <c r="AB27" s="121" t="str">
        <f t="shared" ca="1" si="1"/>
        <v/>
      </c>
      <c r="AC27" s="121" t="str">
        <f t="shared" ca="1" si="2"/>
        <v/>
      </c>
    </row>
    <row r="28" spans="1:29"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36" t="s">
        <v>56</v>
      </c>
      <c r="J28" s="37" t="s">
        <v>56</v>
      </c>
      <c r="K28" s="38" t="s">
        <v>56</v>
      </c>
      <c r="L28" s="37" t="s">
        <v>56</v>
      </c>
      <c r="M28" s="38" t="s">
        <v>56</v>
      </c>
      <c r="N28" s="38" t="s">
        <v>56</v>
      </c>
      <c r="O28" s="38" t="s">
        <v>56</v>
      </c>
      <c r="P28" s="37" t="s">
        <v>56</v>
      </c>
      <c r="Q28" s="37" t="s">
        <v>56</v>
      </c>
      <c r="R28" s="38" t="s">
        <v>56</v>
      </c>
      <c r="S28" s="38" t="s">
        <v>56</v>
      </c>
      <c r="T28" s="38" t="s">
        <v>56</v>
      </c>
      <c r="U28" s="38" t="s">
        <v>56</v>
      </c>
      <c r="V28" s="37" t="s">
        <v>56</v>
      </c>
      <c r="W28" s="38" t="s">
        <v>56</v>
      </c>
      <c r="X28" s="38" t="s">
        <v>56</v>
      </c>
      <c r="Y28" s="39" t="s">
        <v>56</v>
      </c>
      <c r="AB28" s="121" t="str">
        <f t="shared" ca="1" si="1"/>
        <v/>
      </c>
      <c r="AC28" s="121" t="str">
        <f t="shared" ca="1" si="2"/>
        <v/>
      </c>
    </row>
    <row r="29" spans="1:29"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36" t="s">
        <v>56</v>
      </c>
      <c r="J29" s="37" t="s">
        <v>56</v>
      </c>
      <c r="K29" s="38" t="s">
        <v>56</v>
      </c>
      <c r="L29" s="37" t="s">
        <v>56</v>
      </c>
      <c r="M29" s="38" t="s">
        <v>56</v>
      </c>
      <c r="N29" s="38" t="s">
        <v>56</v>
      </c>
      <c r="O29" s="38" t="s">
        <v>56</v>
      </c>
      <c r="P29" s="37" t="s">
        <v>56</v>
      </c>
      <c r="Q29" s="37" t="s">
        <v>56</v>
      </c>
      <c r="R29" s="38" t="s">
        <v>56</v>
      </c>
      <c r="S29" s="38" t="s">
        <v>56</v>
      </c>
      <c r="T29" s="38" t="s">
        <v>56</v>
      </c>
      <c r="U29" s="38" t="s">
        <v>56</v>
      </c>
      <c r="V29" s="37" t="s">
        <v>56</v>
      </c>
      <c r="W29" s="38" t="s">
        <v>56</v>
      </c>
      <c r="X29" s="38" t="s">
        <v>56</v>
      </c>
      <c r="Y29" s="39" t="s">
        <v>56</v>
      </c>
      <c r="AB29" s="121" t="str">
        <f t="shared" ca="1" si="1"/>
        <v/>
      </c>
      <c r="AC29" s="121" t="str">
        <f t="shared" ca="1" si="2"/>
        <v/>
      </c>
    </row>
    <row r="30" spans="1:29"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36" t="s">
        <v>56</v>
      </c>
      <c r="J30" s="37" t="s">
        <v>56</v>
      </c>
      <c r="K30" s="38" t="s">
        <v>56</v>
      </c>
      <c r="L30" s="37" t="s">
        <v>56</v>
      </c>
      <c r="M30" s="38" t="s">
        <v>56</v>
      </c>
      <c r="N30" s="38" t="s">
        <v>56</v>
      </c>
      <c r="O30" s="38" t="s">
        <v>56</v>
      </c>
      <c r="P30" s="37" t="s">
        <v>56</v>
      </c>
      <c r="Q30" s="37" t="s">
        <v>56</v>
      </c>
      <c r="R30" s="38" t="s">
        <v>56</v>
      </c>
      <c r="S30" s="38" t="s">
        <v>56</v>
      </c>
      <c r="T30" s="38" t="s">
        <v>56</v>
      </c>
      <c r="U30" s="38" t="s">
        <v>56</v>
      </c>
      <c r="V30" s="37" t="s">
        <v>56</v>
      </c>
      <c r="W30" s="38" t="s">
        <v>56</v>
      </c>
      <c r="X30" s="38" t="s">
        <v>56</v>
      </c>
      <c r="Y30" s="39" t="s">
        <v>56</v>
      </c>
      <c r="AB30" s="121" t="str">
        <f t="shared" ca="1" si="1"/>
        <v/>
      </c>
      <c r="AC30" s="121" t="str">
        <f t="shared" ca="1" si="2"/>
        <v/>
      </c>
    </row>
    <row r="31" spans="1:29"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36" t="s">
        <v>842</v>
      </c>
      <c r="J31" s="37" t="s">
        <v>843</v>
      </c>
      <c r="K31" s="38">
        <v>42802</v>
      </c>
      <c r="L31" s="37" t="s">
        <v>844</v>
      </c>
      <c r="M31" s="38" t="s">
        <v>56</v>
      </c>
      <c r="N31" s="38" t="s">
        <v>56</v>
      </c>
      <c r="O31" s="38">
        <v>43018</v>
      </c>
      <c r="P31" s="37" t="s">
        <v>845</v>
      </c>
      <c r="Q31" s="37" t="s">
        <v>846</v>
      </c>
      <c r="R31" s="38">
        <v>43018</v>
      </c>
      <c r="S31" s="38">
        <v>43046</v>
      </c>
      <c r="T31" s="38">
        <v>43185</v>
      </c>
      <c r="U31" s="38">
        <v>43168</v>
      </c>
      <c r="V31" s="37" t="s">
        <v>847</v>
      </c>
      <c r="W31" s="38" t="s">
        <v>56</v>
      </c>
      <c r="X31" s="38" t="s">
        <v>56</v>
      </c>
      <c r="Y31" s="39">
        <v>0</v>
      </c>
      <c r="AB31" s="121" t="str">
        <f t="shared" ca="1" si="1"/>
        <v/>
      </c>
      <c r="AC31" s="121" t="str">
        <f t="shared" ca="1" si="2"/>
        <v>Passed</v>
      </c>
    </row>
    <row r="32" spans="1:29" ht="13" x14ac:dyDescent="0.3">
      <c r="B32" s="20">
        <f t="shared" si="0"/>
        <v>0</v>
      </c>
      <c r="C32" s="5">
        <f>'Table 1'!B33</f>
        <v>0</v>
      </c>
      <c r="D32" s="5">
        <f>'Table 1'!C33</f>
        <v>1</v>
      </c>
      <c r="E32" s="5" t="str">
        <f>'Table 1'!D33</f>
        <v>PAHs</v>
      </c>
      <c r="F32" s="5" t="str">
        <f>'Table 1'!E33</f>
        <v>B</v>
      </c>
      <c r="G32" s="5" t="str">
        <f>'Table 1'!F33</f>
        <v>Toluene</v>
      </c>
      <c r="H32" s="12" t="str">
        <f>'Table 1'!G33</f>
        <v>108-88-3</v>
      </c>
      <c r="I32" s="36" t="s">
        <v>56</v>
      </c>
      <c r="J32" s="37" t="s">
        <v>56</v>
      </c>
      <c r="K32" s="38" t="s">
        <v>56</v>
      </c>
      <c r="L32" s="37" t="s">
        <v>56</v>
      </c>
      <c r="M32" s="38" t="s">
        <v>56</v>
      </c>
      <c r="N32" s="38" t="s">
        <v>56</v>
      </c>
      <c r="O32" s="38" t="s">
        <v>56</v>
      </c>
      <c r="P32" s="37" t="s">
        <v>56</v>
      </c>
      <c r="Q32" s="37" t="s">
        <v>56</v>
      </c>
      <c r="R32" s="38" t="s">
        <v>56</v>
      </c>
      <c r="S32" s="38" t="s">
        <v>56</v>
      </c>
      <c r="T32" s="38" t="s">
        <v>56</v>
      </c>
      <c r="U32" s="38" t="s">
        <v>56</v>
      </c>
      <c r="V32" s="37" t="s">
        <v>56</v>
      </c>
      <c r="W32" s="38" t="s">
        <v>56</v>
      </c>
      <c r="X32" s="38" t="s">
        <v>56</v>
      </c>
      <c r="Y32" s="39" t="s">
        <v>56</v>
      </c>
      <c r="AB32" s="121" t="str">
        <f t="shared" ca="1" si="1"/>
        <v/>
      </c>
      <c r="AC32" s="121" t="str">
        <f t="shared" ca="1" si="2"/>
        <v/>
      </c>
    </row>
    <row r="33" spans="2:29" ht="13" x14ac:dyDescent="0.3">
      <c r="B33" s="20">
        <f t="shared" si="0"/>
        <v>0</v>
      </c>
      <c r="C33" s="5">
        <f>'Table 1'!B34</f>
        <v>0</v>
      </c>
      <c r="D33" s="5">
        <f>'Table 1'!C34</f>
        <v>1</v>
      </c>
      <c r="E33" s="5" t="str">
        <f>'Table 1'!D34</f>
        <v>PAHs</v>
      </c>
      <c r="F33" s="5" t="str">
        <f>'Table 1'!E34</f>
        <v>B</v>
      </c>
      <c r="G33" s="5" t="str">
        <f>'Table 1'!F34</f>
        <v>Ethylbenzene</v>
      </c>
      <c r="H33" s="12" t="str">
        <f>'Table 1'!G34</f>
        <v>100-41-4</v>
      </c>
      <c r="I33" s="36" t="s">
        <v>56</v>
      </c>
      <c r="J33" s="37" t="s">
        <v>56</v>
      </c>
      <c r="K33" s="38" t="s">
        <v>56</v>
      </c>
      <c r="L33" s="37" t="s">
        <v>56</v>
      </c>
      <c r="M33" s="38" t="s">
        <v>56</v>
      </c>
      <c r="N33" s="38" t="s">
        <v>56</v>
      </c>
      <c r="O33" s="38" t="s">
        <v>56</v>
      </c>
      <c r="P33" s="37" t="s">
        <v>56</v>
      </c>
      <c r="Q33" s="37" t="s">
        <v>56</v>
      </c>
      <c r="R33" s="38" t="s">
        <v>56</v>
      </c>
      <c r="S33" s="38" t="s">
        <v>56</v>
      </c>
      <c r="T33" s="38" t="s">
        <v>56</v>
      </c>
      <c r="U33" s="38" t="s">
        <v>56</v>
      </c>
      <c r="V33" s="37" t="s">
        <v>56</v>
      </c>
      <c r="W33" s="38" t="s">
        <v>56</v>
      </c>
      <c r="X33" s="38" t="s">
        <v>56</v>
      </c>
      <c r="Y33" s="39" t="s">
        <v>56</v>
      </c>
      <c r="AB33" s="121" t="str">
        <f t="shared" ca="1" si="1"/>
        <v/>
      </c>
      <c r="AC33" s="121" t="str">
        <f t="shared" ca="1" si="2"/>
        <v/>
      </c>
    </row>
    <row r="34" spans="2:29" ht="13" x14ac:dyDescent="0.3">
      <c r="B34" s="20">
        <f t="shared" si="0"/>
        <v>0</v>
      </c>
      <c r="C34" s="5">
        <f>'Table 1'!B35</f>
        <v>0</v>
      </c>
      <c r="D34" s="5">
        <f>'Table 1'!C35</f>
        <v>1</v>
      </c>
      <c r="E34" s="5" t="str">
        <f>'Table 1'!D35</f>
        <v>PAHs</v>
      </c>
      <c r="F34" s="5" t="str">
        <f>'Table 1'!E35</f>
        <v>B</v>
      </c>
      <c r="G34" s="5" t="str">
        <f>'Table 1'!F35</f>
        <v>Xylene</v>
      </c>
      <c r="H34" s="12" t="str">
        <f>'Table 1'!G35</f>
        <v>1330-20-7</v>
      </c>
      <c r="I34" s="36" t="s">
        <v>56</v>
      </c>
      <c r="J34" s="37" t="s">
        <v>56</v>
      </c>
      <c r="K34" s="38" t="s">
        <v>56</v>
      </c>
      <c r="L34" s="37" t="s">
        <v>56</v>
      </c>
      <c r="M34" s="38" t="s">
        <v>56</v>
      </c>
      <c r="N34" s="38" t="s">
        <v>56</v>
      </c>
      <c r="O34" s="38" t="s">
        <v>56</v>
      </c>
      <c r="P34" s="37" t="s">
        <v>56</v>
      </c>
      <c r="Q34" s="37" t="s">
        <v>56</v>
      </c>
      <c r="R34" s="38" t="s">
        <v>56</v>
      </c>
      <c r="S34" s="38" t="s">
        <v>56</v>
      </c>
      <c r="T34" s="38" t="s">
        <v>56</v>
      </c>
      <c r="U34" s="38" t="s">
        <v>56</v>
      </c>
      <c r="V34" s="37" t="s">
        <v>56</v>
      </c>
      <c r="W34" s="38" t="s">
        <v>56</v>
      </c>
      <c r="X34" s="38" t="s">
        <v>56</v>
      </c>
      <c r="Y34" s="39" t="s">
        <v>56</v>
      </c>
      <c r="AB34" s="121" t="str">
        <f t="shared" ca="1" si="1"/>
        <v/>
      </c>
      <c r="AC34" s="121" t="str">
        <f t="shared" ca="1" si="2"/>
        <v/>
      </c>
    </row>
    <row r="35" spans="2:29" ht="13" x14ac:dyDescent="0.3">
      <c r="B35" s="20">
        <f t="shared" si="0"/>
        <v>0</v>
      </c>
      <c r="C35" s="5">
        <f>'Table 1'!B36</f>
        <v>0</v>
      </c>
      <c r="D35" s="5">
        <f>'Table 1'!C36</f>
        <v>1</v>
      </c>
      <c r="E35" s="5" t="str">
        <f>'Table 1'!D36</f>
        <v>PAHs</v>
      </c>
      <c r="F35" s="5" t="str">
        <f>'Table 1'!E36</f>
        <v>B</v>
      </c>
      <c r="G35" s="5" t="str">
        <f>'Table 1'!F36</f>
        <v>o-xylene</v>
      </c>
      <c r="H35" s="12" t="str">
        <f>'Table 1'!G36</f>
        <v>95-47-6</v>
      </c>
      <c r="I35" s="36" t="s">
        <v>56</v>
      </c>
      <c r="J35" s="37" t="s">
        <v>56</v>
      </c>
      <c r="K35" s="38" t="s">
        <v>56</v>
      </c>
      <c r="L35" s="37" t="s">
        <v>56</v>
      </c>
      <c r="M35" s="38" t="s">
        <v>56</v>
      </c>
      <c r="N35" s="38" t="s">
        <v>56</v>
      </c>
      <c r="O35" s="38" t="s">
        <v>56</v>
      </c>
      <c r="P35" s="37" t="s">
        <v>56</v>
      </c>
      <c r="Q35" s="37" t="s">
        <v>56</v>
      </c>
      <c r="R35" s="38" t="s">
        <v>56</v>
      </c>
      <c r="S35" s="38" t="s">
        <v>56</v>
      </c>
      <c r="T35" s="38" t="s">
        <v>56</v>
      </c>
      <c r="U35" s="38" t="s">
        <v>56</v>
      </c>
      <c r="V35" s="37" t="s">
        <v>56</v>
      </c>
      <c r="W35" s="38" t="s">
        <v>56</v>
      </c>
      <c r="X35" s="38" t="s">
        <v>56</v>
      </c>
      <c r="Y35" s="39" t="s">
        <v>56</v>
      </c>
      <c r="AB35" s="121" t="str">
        <f t="shared" ca="1" si="1"/>
        <v/>
      </c>
      <c r="AC35" s="121" t="str">
        <f t="shared" ca="1" si="2"/>
        <v/>
      </c>
    </row>
    <row r="36" spans="2:29" ht="13" x14ac:dyDescent="0.3">
      <c r="B36" s="20">
        <f t="shared" si="0"/>
        <v>0</v>
      </c>
      <c r="C36" s="5">
        <f>'Table 1'!B37</f>
        <v>0</v>
      </c>
      <c r="D36" s="5">
        <f>'Table 1'!C37</f>
        <v>1</v>
      </c>
      <c r="E36" s="5" t="str">
        <f>'Table 1'!D37</f>
        <v>PAHs</v>
      </c>
      <c r="F36" s="5" t="str">
        <f>'Table 1'!E37</f>
        <v>B</v>
      </c>
      <c r="G36" s="5" t="str">
        <f>'Table 1'!F37</f>
        <v>m-Xylene</v>
      </c>
      <c r="H36" s="12" t="str">
        <f>'Table 1'!G37</f>
        <v>108-38-3</v>
      </c>
      <c r="I36" s="36" t="s">
        <v>56</v>
      </c>
      <c r="J36" s="37" t="s">
        <v>56</v>
      </c>
      <c r="K36" s="38" t="s">
        <v>56</v>
      </c>
      <c r="L36" s="37" t="s">
        <v>56</v>
      </c>
      <c r="M36" s="38" t="s">
        <v>56</v>
      </c>
      <c r="N36" s="38" t="s">
        <v>56</v>
      </c>
      <c r="O36" s="38" t="s">
        <v>56</v>
      </c>
      <c r="P36" s="37" t="s">
        <v>56</v>
      </c>
      <c r="Q36" s="37" t="s">
        <v>56</v>
      </c>
      <c r="R36" s="38" t="s">
        <v>56</v>
      </c>
      <c r="S36" s="38" t="s">
        <v>56</v>
      </c>
      <c r="T36" s="38" t="s">
        <v>56</v>
      </c>
      <c r="U36" s="38" t="s">
        <v>56</v>
      </c>
      <c r="V36" s="37" t="s">
        <v>56</v>
      </c>
      <c r="W36" s="38" t="s">
        <v>56</v>
      </c>
      <c r="X36" s="38" t="s">
        <v>56</v>
      </c>
      <c r="Y36" s="39" t="s">
        <v>56</v>
      </c>
      <c r="AB36" s="121" t="str">
        <f t="shared" ca="1" si="1"/>
        <v/>
      </c>
      <c r="AC36" s="121" t="str">
        <f t="shared" ca="1" si="2"/>
        <v/>
      </c>
    </row>
    <row r="37" spans="2:29" ht="13" x14ac:dyDescent="0.3">
      <c r="B37" s="20">
        <f t="shared" si="0"/>
        <v>0</v>
      </c>
      <c r="C37" s="5">
        <f>'Table 1'!B38</f>
        <v>0</v>
      </c>
      <c r="D37" s="5">
        <f>'Table 1'!C38</f>
        <v>1</v>
      </c>
      <c r="E37" s="5" t="str">
        <f>'Table 1'!D38</f>
        <v>PAHs</v>
      </c>
      <c r="F37" s="5" t="str">
        <f>'Table 1'!E38</f>
        <v>B</v>
      </c>
      <c r="G37" s="5" t="str">
        <f>'Table 1'!F38</f>
        <v>p-Xylene</v>
      </c>
      <c r="H37" s="12" t="str">
        <f>'Table 1'!G38</f>
        <v>106-42-3</v>
      </c>
      <c r="I37" s="36" t="s">
        <v>56</v>
      </c>
      <c r="J37" s="37" t="s">
        <v>56</v>
      </c>
      <c r="K37" s="38" t="s">
        <v>56</v>
      </c>
      <c r="L37" s="37" t="s">
        <v>56</v>
      </c>
      <c r="M37" s="38" t="s">
        <v>56</v>
      </c>
      <c r="N37" s="38" t="s">
        <v>56</v>
      </c>
      <c r="O37" s="38" t="s">
        <v>56</v>
      </c>
      <c r="P37" s="37" t="s">
        <v>56</v>
      </c>
      <c r="Q37" s="37" t="s">
        <v>56</v>
      </c>
      <c r="R37" s="38" t="s">
        <v>56</v>
      </c>
      <c r="S37" s="38" t="s">
        <v>56</v>
      </c>
      <c r="T37" s="38" t="s">
        <v>56</v>
      </c>
      <c r="U37" s="38" t="s">
        <v>56</v>
      </c>
      <c r="V37" s="37" t="s">
        <v>56</v>
      </c>
      <c r="W37" s="38" t="s">
        <v>56</v>
      </c>
      <c r="X37" s="38" t="s">
        <v>56</v>
      </c>
      <c r="Y37" s="39" t="s">
        <v>56</v>
      </c>
      <c r="AB37" s="121" t="str">
        <f t="shared" ca="1" si="1"/>
        <v/>
      </c>
      <c r="AC37" s="121" t="str">
        <f t="shared" ca="1" si="2"/>
        <v/>
      </c>
    </row>
    <row r="38" spans="2:29" ht="13" x14ac:dyDescent="0.3">
      <c r="B38" s="20">
        <f t="shared" si="0"/>
        <v>0</v>
      </c>
      <c r="C38" s="5">
        <f>'Table 1'!B39</f>
        <v>0</v>
      </c>
      <c r="D38" s="5">
        <f>'Table 1'!C39</f>
        <v>1</v>
      </c>
      <c r="E38" s="5" t="str">
        <f>'Table 1'!D39</f>
        <v>PAHs</v>
      </c>
      <c r="F38" s="5" t="str">
        <f>'Table 1'!E39</f>
        <v>B</v>
      </c>
      <c r="G38" s="5" t="str">
        <f>'Table 1'!F39</f>
        <v>Formaldehyde</v>
      </c>
      <c r="H38" s="12" t="str">
        <f>'Table 1'!G39</f>
        <v>50-00-0</v>
      </c>
      <c r="I38" s="36" t="s">
        <v>56</v>
      </c>
      <c r="J38" s="37" t="s">
        <v>56</v>
      </c>
      <c r="K38" s="38" t="s">
        <v>56</v>
      </c>
      <c r="L38" s="37" t="s">
        <v>56</v>
      </c>
      <c r="M38" s="38" t="s">
        <v>56</v>
      </c>
      <c r="N38" s="38" t="s">
        <v>56</v>
      </c>
      <c r="O38" s="38" t="s">
        <v>56</v>
      </c>
      <c r="P38" s="37" t="s">
        <v>56</v>
      </c>
      <c r="Q38" s="37" t="s">
        <v>56</v>
      </c>
      <c r="R38" s="38" t="s">
        <v>56</v>
      </c>
      <c r="S38" s="38" t="s">
        <v>56</v>
      </c>
      <c r="T38" s="38" t="s">
        <v>56</v>
      </c>
      <c r="U38" s="38" t="s">
        <v>56</v>
      </c>
      <c r="V38" s="37" t="s">
        <v>56</v>
      </c>
      <c r="W38" s="38" t="s">
        <v>56</v>
      </c>
      <c r="X38" s="38" t="s">
        <v>56</v>
      </c>
      <c r="Y38" s="39" t="s">
        <v>56</v>
      </c>
      <c r="AB38" s="121" t="str">
        <f t="shared" ca="1" si="1"/>
        <v/>
      </c>
      <c r="AC38" s="121" t="str">
        <f t="shared" ca="1" si="2"/>
        <v/>
      </c>
    </row>
    <row r="39" spans="2:29" ht="13" x14ac:dyDescent="0.3">
      <c r="B39" s="20">
        <f t="shared" si="0"/>
        <v>0</v>
      </c>
      <c r="C39" s="5">
        <f>'Table 1'!B40</f>
        <v>0</v>
      </c>
      <c r="D39" s="5">
        <f>'Table 1'!C40</f>
        <v>1</v>
      </c>
      <c r="E39" s="5" t="str">
        <f>'Table 1'!D40</f>
        <v>PAHs</v>
      </c>
      <c r="F39" s="5" t="str">
        <f>'Table 1'!E40</f>
        <v>B</v>
      </c>
      <c r="G39" s="5" t="str">
        <f>'Table 1'!F40</f>
        <v>Acetaldehyde</v>
      </c>
      <c r="H39" s="12" t="str">
        <f>'Table 1'!G40</f>
        <v>75-07-0</v>
      </c>
      <c r="I39" s="36" t="s">
        <v>56</v>
      </c>
      <c r="J39" s="37" t="s">
        <v>56</v>
      </c>
      <c r="K39" s="38" t="s">
        <v>56</v>
      </c>
      <c r="L39" s="37" t="s">
        <v>56</v>
      </c>
      <c r="M39" s="38" t="s">
        <v>56</v>
      </c>
      <c r="N39" s="38" t="s">
        <v>56</v>
      </c>
      <c r="O39" s="38" t="s">
        <v>56</v>
      </c>
      <c r="P39" s="37" t="s">
        <v>56</v>
      </c>
      <c r="Q39" s="37" t="s">
        <v>56</v>
      </c>
      <c r="R39" s="38" t="s">
        <v>56</v>
      </c>
      <c r="S39" s="38" t="s">
        <v>56</v>
      </c>
      <c r="T39" s="38" t="s">
        <v>56</v>
      </c>
      <c r="U39" s="38" t="s">
        <v>56</v>
      </c>
      <c r="V39" s="37" t="s">
        <v>56</v>
      </c>
      <c r="W39" s="38" t="s">
        <v>56</v>
      </c>
      <c r="X39" s="38" t="s">
        <v>56</v>
      </c>
      <c r="Y39" s="39" t="s">
        <v>56</v>
      </c>
      <c r="AB39" s="121" t="str">
        <f t="shared" ca="1" si="1"/>
        <v/>
      </c>
      <c r="AC39" s="121" t="str">
        <f t="shared" ca="1" si="2"/>
        <v/>
      </c>
    </row>
    <row r="40" spans="2:29" ht="13" x14ac:dyDescent="0.3">
      <c r="B40" s="20">
        <f t="shared" si="0"/>
        <v>0</v>
      </c>
      <c r="C40" s="5">
        <f>'Table 1'!B41</f>
        <v>0</v>
      </c>
      <c r="D40" s="5">
        <f>'Table 1'!C41</f>
        <v>1</v>
      </c>
      <c r="E40" s="5" t="str">
        <f>'Table 1'!D41</f>
        <v>PAHs</v>
      </c>
      <c r="F40" s="5" t="str">
        <f>'Table 1'!E41</f>
        <v>C</v>
      </c>
      <c r="G40" s="5" t="str">
        <f>'Table 1'!F41</f>
        <v>Biologicals (mould, pollen)</v>
      </c>
      <c r="H40" s="12">
        <f>'Table 1'!G41</f>
        <v>0</v>
      </c>
      <c r="I40" s="36" t="s">
        <v>56</v>
      </c>
      <c r="J40" s="37" t="s">
        <v>56</v>
      </c>
      <c r="K40" s="38" t="s">
        <v>56</v>
      </c>
      <c r="L40" s="37" t="s">
        <v>56</v>
      </c>
      <c r="M40" s="38" t="s">
        <v>56</v>
      </c>
      <c r="N40" s="38" t="s">
        <v>56</v>
      </c>
      <c r="O40" s="38" t="s">
        <v>56</v>
      </c>
      <c r="P40" s="37" t="s">
        <v>56</v>
      </c>
      <c r="Q40" s="37" t="s">
        <v>56</v>
      </c>
      <c r="R40" s="38" t="s">
        <v>56</v>
      </c>
      <c r="S40" s="38" t="s">
        <v>56</v>
      </c>
      <c r="T40" s="38" t="s">
        <v>56</v>
      </c>
      <c r="U40" s="38" t="s">
        <v>56</v>
      </c>
      <c r="V40" s="37" t="s">
        <v>56</v>
      </c>
      <c r="W40" s="38" t="s">
        <v>56</v>
      </c>
      <c r="X40" s="38" t="s">
        <v>56</v>
      </c>
      <c r="Y40" s="39" t="s">
        <v>56</v>
      </c>
      <c r="AB40" s="121" t="str">
        <f t="shared" ca="1" si="1"/>
        <v/>
      </c>
      <c r="AC40" s="121" t="str">
        <f t="shared" ca="1" si="2"/>
        <v/>
      </c>
    </row>
    <row r="41" spans="2:29" ht="13" x14ac:dyDescent="0.3">
      <c r="B41" s="20">
        <f t="shared" si="0"/>
        <v>0</v>
      </c>
      <c r="C41" s="5">
        <f>'Table 1'!B42</f>
        <v>0</v>
      </c>
      <c r="D41" s="5">
        <f>'Table 1'!C42</f>
        <v>1</v>
      </c>
      <c r="E41" s="5" t="str">
        <f>'Table 1'!D42</f>
        <v>PAHs</v>
      </c>
      <c r="F41" s="5" t="str">
        <f>'Table 1'!E42</f>
        <v>C</v>
      </c>
      <c r="G41" s="5" t="str">
        <f>'Table 1'!F42</f>
        <v>Particulate matter (PM1)</v>
      </c>
      <c r="H41" s="12">
        <f>'Table 1'!G42</f>
        <v>0</v>
      </c>
      <c r="I41" s="36" t="s">
        <v>56</v>
      </c>
      <c r="J41" s="37" t="s">
        <v>56</v>
      </c>
      <c r="K41" s="38" t="s">
        <v>56</v>
      </c>
      <c r="L41" s="37" t="s">
        <v>56</v>
      </c>
      <c r="M41" s="38" t="s">
        <v>56</v>
      </c>
      <c r="N41" s="38" t="s">
        <v>56</v>
      </c>
      <c r="O41" s="38" t="s">
        <v>56</v>
      </c>
      <c r="P41" s="37" t="s">
        <v>56</v>
      </c>
      <c r="Q41" s="37" t="s">
        <v>56</v>
      </c>
      <c r="R41" s="38" t="s">
        <v>56</v>
      </c>
      <c r="S41" s="38" t="s">
        <v>56</v>
      </c>
      <c r="T41" s="38" t="s">
        <v>56</v>
      </c>
      <c r="U41" s="38" t="s">
        <v>56</v>
      </c>
      <c r="V41" s="37" t="s">
        <v>56</v>
      </c>
      <c r="W41" s="38" t="s">
        <v>56</v>
      </c>
      <c r="X41" s="38" t="s">
        <v>56</v>
      </c>
      <c r="Y41" s="39" t="s">
        <v>56</v>
      </c>
      <c r="AB41" s="121" t="str">
        <f t="shared" ca="1" si="1"/>
        <v/>
      </c>
      <c r="AC41" s="121" t="str">
        <f t="shared" ca="1" si="2"/>
        <v/>
      </c>
    </row>
    <row r="42" spans="2:29"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36" t="s">
        <v>56</v>
      </c>
      <c r="J42" s="37" t="s">
        <v>56</v>
      </c>
      <c r="K42" s="38" t="s">
        <v>56</v>
      </c>
      <c r="L42" s="37" t="s">
        <v>56</v>
      </c>
      <c r="M42" s="38" t="s">
        <v>56</v>
      </c>
      <c r="N42" s="38" t="s">
        <v>56</v>
      </c>
      <c r="O42" s="38" t="s">
        <v>56</v>
      </c>
      <c r="P42" s="37" t="s">
        <v>56</v>
      </c>
      <c r="Q42" s="37" t="s">
        <v>56</v>
      </c>
      <c r="R42" s="38" t="s">
        <v>56</v>
      </c>
      <c r="S42" s="38" t="s">
        <v>56</v>
      </c>
      <c r="T42" s="38" t="s">
        <v>56</v>
      </c>
      <c r="U42" s="38" t="s">
        <v>56</v>
      </c>
      <c r="V42" s="37" t="s">
        <v>56</v>
      </c>
      <c r="W42" s="38" t="s">
        <v>56</v>
      </c>
      <c r="X42" s="38" t="s">
        <v>56</v>
      </c>
      <c r="Y42" s="39" t="s">
        <v>56</v>
      </c>
      <c r="AB42" s="121" t="str">
        <f t="shared" ca="1" si="1"/>
        <v/>
      </c>
      <c r="AC42" s="121" t="str">
        <f t="shared" ca="1" si="2"/>
        <v/>
      </c>
    </row>
  </sheetData>
  <autoFilter ref="A2:H42" xr:uid="{6D6EA9E7-E586-4D43-9BB7-51119011CD78}"/>
  <mergeCells count="2">
    <mergeCell ref="I1:Y1"/>
    <mergeCell ref="AB1:AC1"/>
  </mergeCells>
  <conditionalFormatting sqref="AB3:AC42">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43"/>
  <sheetViews>
    <sheetView showZeros="0" workbookViewId="0">
      <pane xSplit="8" ySplit="3" topLeftCell="I25" activePane="bottomRight" state="frozen"/>
      <selection activeCell="C1" sqref="C1"/>
      <selection pane="topRight" activeCell="C1" sqref="C1"/>
      <selection pane="bottomLeft" activeCell="C1" sqref="C1"/>
      <selection pane="bottomRight" activeCell="K15" sqref="K15:K22"/>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42" t="s">
        <v>870</v>
      </c>
      <c r="C1" s="2"/>
      <c r="D1" s="2"/>
      <c r="E1" s="2"/>
      <c r="F1" s="2"/>
      <c r="G1" s="2"/>
      <c r="H1" s="2"/>
      <c r="I1" s="193" t="s">
        <v>41</v>
      </c>
      <c r="J1" s="194"/>
      <c r="K1" s="2"/>
      <c r="L1" s="2"/>
      <c r="M1" s="2"/>
    </row>
    <row r="2" spans="1:13" ht="21" x14ac:dyDescent="0.5">
      <c r="C2" s="2"/>
      <c r="D2" s="2"/>
      <c r="E2" s="1" t="s">
        <v>42</v>
      </c>
      <c r="F2" s="2"/>
      <c r="G2" s="2"/>
      <c r="H2" s="2"/>
      <c r="I2" s="195" t="s">
        <v>29</v>
      </c>
      <c r="J2" s="196"/>
      <c r="K2" s="40" t="s">
        <v>1013</v>
      </c>
      <c r="L2" s="40" t="s">
        <v>30</v>
      </c>
      <c r="M2" s="40" t="s">
        <v>31</v>
      </c>
    </row>
    <row r="3" spans="1:13" ht="26.5" thickBot="1" x14ac:dyDescent="0.3">
      <c r="B3" s="41" t="s">
        <v>34</v>
      </c>
      <c r="C3" s="8" t="str">
        <f>'Table 1'!B3</f>
        <v>Duplicate?</v>
      </c>
      <c r="D3" s="8" t="str">
        <f>'Table 1'!C3</f>
        <v>List</v>
      </c>
      <c r="E3" s="8" t="str">
        <f>'Table 1'!D3</f>
        <v>Substance Group</v>
      </c>
      <c r="F3" s="8" t="str">
        <f>'Table 1'!E3</f>
        <v>Category</v>
      </c>
      <c r="G3" s="8" t="str">
        <f>'Table 1'!F3</f>
        <v>Substance name</v>
      </c>
      <c r="H3" s="18" t="str">
        <f>'Table 1'!G3</f>
        <v>CASNo.</v>
      </c>
      <c r="I3" s="22" t="s">
        <v>848</v>
      </c>
      <c r="J3" s="30" t="s">
        <v>849</v>
      </c>
      <c r="K3" s="34" t="s">
        <v>850</v>
      </c>
      <c r="L3" s="34" t="s">
        <v>851</v>
      </c>
      <c r="M3" s="34" t="s">
        <v>850</v>
      </c>
    </row>
    <row r="4" spans="1:13" ht="13" x14ac:dyDescent="0.3">
      <c r="B4" s="20">
        <f t="shared" ref="B4:B43" si="0">IF(COUNTIF(I4:M4,"-")&lt;COUNTA(I4:M4),1,0)</f>
        <v>0</v>
      </c>
      <c r="C4" s="5">
        <f>'Table 1'!B4</f>
        <v>0</v>
      </c>
      <c r="D4" s="5">
        <f>'Table 1'!C4</f>
        <v>1</v>
      </c>
      <c r="E4" s="5" t="str">
        <f>'Table 1'!D4</f>
        <v>PAHs</v>
      </c>
      <c r="F4" s="5" t="str">
        <f>'Table 1'!E4</f>
        <v>A</v>
      </c>
      <c r="G4" s="5" t="str">
        <f>'Table 1'!F4</f>
        <v>NO2</v>
      </c>
      <c r="H4" s="12" t="str">
        <f>'Table 1'!G4</f>
        <v>10102-44-0</v>
      </c>
      <c r="I4" s="16" t="s">
        <v>56</v>
      </c>
      <c r="J4" s="5" t="s">
        <v>56</v>
      </c>
      <c r="K4" s="25" t="s">
        <v>56</v>
      </c>
      <c r="L4" s="25" t="s">
        <v>56</v>
      </c>
      <c r="M4" s="26" t="s">
        <v>56</v>
      </c>
    </row>
    <row r="5" spans="1:13" ht="13" x14ac:dyDescent="0.3">
      <c r="B5" s="20">
        <f t="shared" si="0"/>
        <v>1</v>
      </c>
      <c r="C5" s="5">
        <f>'Table 1'!B5</f>
        <v>0</v>
      </c>
      <c r="D5" s="5">
        <f>'Table 1'!C5</f>
        <v>1</v>
      </c>
      <c r="E5" s="5" t="str">
        <f>'Table 1'!D5</f>
        <v>PAHs</v>
      </c>
      <c r="F5" s="5" t="str">
        <f>'Table 1'!E5</f>
        <v>A</v>
      </c>
      <c r="G5" s="5" t="str">
        <f>'Table 1'!F5</f>
        <v>SO2</v>
      </c>
      <c r="H5" s="12" t="str">
        <f>'Table 1'!G5</f>
        <v>7446-09-5</v>
      </c>
      <c r="I5" s="16" t="s">
        <v>852</v>
      </c>
      <c r="J5" s="5" t="s">
        <v>308</v>
      </c>
      <c r="K5" s="25" t="s">
        <v>56</v>
      </c>
      <c r="L5" s="25" t="s">
        <v>56</v>
      </c>
      <c r="M5" s="26" t="s">
        <v>56</v>
      </c>
    </row>
    <row r="6" spans="1:13" ht="13" x14ac:dyDescent="0.3">
      <c r="B6" s="20">
        <f t="shared" si="0"/>
        <v>1</v>
      </c>
      <c r="C6" s="5">
        <f>'Table 1'!B6</f>
        <v>0</v>
      </c>
      <c r="D6" s="5">
        <f>'Table 1'!C6</f>
        <v>1</v>
      </c>
      <c r="E6" s="5" t="str">
        <f>'Table 1'!D6</f>
        <v>PAHs</v>
      </c>
      <c r="F6" s="5" t="str">
        <f>'Table 1'!E6</f>
        <v>A</v>
      </c>
      <c r="G6" s="5" t="str">
        <f>'Table 1'!F6</f>
        <v>O3</v>
      </c>
      <c r="H6" s="12" t="str">
        <f>'Table 1'!G6</f>
        <v>10028-15-6</v>
      </c>
      <c r="I6" s="16" t="s">
        <v>853</v>
      </c>
      <c r="J6" s="5" t="s">
        <v>308</v>
      </c>
      <c r="K6" s="25" t="s">
        <v>56</v>
      </c>
      <c r="L6" s="25" t="s">
        <v>56</v>
      </c>
      <c r="M6" s="26" t="s">
        <v>56</v>
      </c>
    </row>
    <row r="7" spans="1:13" ht="13" x14ac:dyDescent="0.3">
      <c r="B7" s="20">
        <f t="shared" si="0"/>
        <v>1</v>
      </c>
      <c r="C7" s="5">
        <f>'Table 1'!B7</f>
        <v>0</v>
      </c>
      <c r="D7" s="5">
        <f>'Table 1'!C7</f>
        <v>1</v>
      </c>
      <c r="E7" s="5" t="str">
        <f>'Table 1'!D7</f>
        <v>PAHs</v>
      </c>
      <c r="F7" s="5" t="str">
        <f>'Table 1'!E7</f>
        <v>A</v>
      </c>
      <c r="G7" s="5" t="str">
        <f>'Table 1'!F7</f>
        <v>CO</v>
      </c>
      <c r="H7" s="12" t="str">
        <f>'Table 1'!G7</f>
        <v>630-08-0</v>
      </c>
      <c r="I7" s="16" t="s">
        <v>854</v>
      </c>
      <c r="J7" s="5" t="s">
        <v>854</v>
      </c>
      <c r="K7" s="25" t="s">
        <v>56</v>
      </c>
      <c r="L7" s="25" t="s">
        <v>56</v>
      </c>
      <c r="M7" s="26" t="s">
        <v>56</v>
      </c>
    </row>
    <row r="8" spans="1:13" ht="13" x14ac:dyDescent="0.3">
      <c r="B8" s="20">
        <f t="shared" si="0"/>
        <v>0</v>
      </c>
      <c r="C8" s="5">
        <f>'Table 1'!B8</f>
        <v>0</v>
      </c>
      <c r="D8" s="5">
        <f>'Table 1'!C8</f>
        <v>1</v>
      </c>
      <c r="E8" s="5" t="str">
        <f>'Table 1'!D8</f>
        <v>PAHs</v>
      </c>
      <c r="F8" s="5" t="str">
        <f>'Table 1'!E8</f>
        <v>B</v>
      </c>
      <c r="G8" s="5" t="str">
        <f>'Table 1'!F8</f>
        <v>Acenaphthene</v>
      </c>
      <c r="H8" s="12" t="str">
        <f>'Table 1'!G8</f>
        <v>83-32-9</v>
      </c>
      <c r="I8" s="16" t="s">
        <v>56</v>
      </c>
      <c r="J8" s="5" t="s">
        <v>56</v>
      </c>
      <c r="K8" s="25" t="s">
        <v>56</v>
      </c>
      <c r="L8" s="25" t="s">
        <v>56</v>
      </c>
      <c r="M8" s="26" t="s">
        <v>56</v>
      </c>
    </row>
    <row r="9" spans="1:13" ht="13" x14ac:dyDescent="0.3">
      <c r="B9" s="20">
        <f t="shared" si="0"/>
        <v>0</v>
      </c>
      <c r="C9" s="5">
        <f>'Table 1'!B9</f>
        <v>0</v>
      </c>
      <c r="D9" s="5">
        <f>'Table 1'!C9</f>
        <v>1</v>
      </c>
      <c r="E9" s="5" t="str">
        <f>'Table 1'!D9</f>
        <v>PAHs</v>
      </c>
      <c r="F9" s="5" t="str">
        <f>'Table 1'!E9</f>
        <v>B</v>
      </c>
      <c r="G9" s="5" t="str">
        <f>'Table 1'!F9</f>
        <v>Acenaphthylene</v>
      </c>
      <c r="H9" s="12" t="str">
        <f>'Table 1'!G9</f>
        <v>208-96-8</v>
      </c>
      <c r="I9" s="16" t="s">
        <v>56</v>
      </c>
      <c r="J9" s="5" t="s">
        <v>56</v>
      </c>
      <c r="K9" s="25" t="s">
        <v>56</v>
      </c>
      <c r="L9" s="25" t="s">
        <v>56</v>
      </c>
      <c r="M9" s="26" t="s">
        <v>56</v>
      </c>
    </row>
    <row r="10" spans="1:13" ht="13" x14ac:dyDescent="0.3">
      <c r="B10" s="20">
        <f t="shared" si="0"/>
        <v>1</v>
      </c>
      <c r="C10" s="5">
        <f>'Table 1'!B10</f>
        <v>0</v>
      </c>
      <c r="D10" s="5">
        <f>'Table 1'!C10</f>
        <v>1</v>
      </c>
      <c r="E10" s="5" t="str">
        <f>'Table 1'!D10</f>
        <v>PAHs</v>
      </c>
      <c r="F10" s="5" t="str">
        <f>'Table 1'!E10</f>
        <v>B</v>
      </c>
      <c r="G10" s="5" t="str">
        <f>'Table 1'!F10</f>
        <v>Anthracene</v>
      </c>
      <c r="H10" s="12" t="str">
        <f>'Table 1'!G10</f>
        <v>120-12-7</v>
      </c>
      <c r="I10" s="16" t="s">
        <v>56</v>
      </c>
      <c r="J10" s="5" t="s">
        <v>56</v>
      </c>
      <c r="K10" s="25" t="s">
        <v>56</v>
      </c>
      <c r="L10" s="25" t="s">
        <v>855</v>
      </c>
      <c r="M10" s="26" t="s">
        <v>56</v>
      </c>
    </row>
    <row r="11" spans="1:13" ht="13" x14ac:dyDescent="0.3">
      <c r="A11" s="44" t="s">
        <v>873</v>
      </c>
      <c r="B11" s="20">
        <f t="shared" si="0"/>
        <v>0</v>
      </c>
      <c r="C11" s="5">
        <f>'Table 1'!B11</f>
        <v>0</v>
      </c>
      <c r="D11" s="5">
        <f>'Table 1'!C11</f>
        <v>1</v>
      </c>
      <c r="E11" s="5" t="str">
        <f>'Table 1'!D11</f>
        <v>PAHs</v>
      </c>
      <c r="F11" s="5" t="str">
        <f>'Table 1'!E11</f>
        <v>B</v>
      </c>
      <c r="G11" s="5" t="str">
        <f>'Table 1'!F11</f>
        <v>BaA</v>
      </c>
      <c r="H11" s="12" t="str">
        <f>'Table 1'!G11</f>
        <v>56-55-3</v>
      </c>
      <c r="I11" s="16" t="s">
        <v>56</v>
      </c>
      <c r="J11" s="5" t="s">
        <v>56</v>
      </c>
      <c r="K11" s="25" t="s">
        <v>56</v>
      </c>
      <c r="L11" s="25" t="s">
        <v>56</v>
      </c>
      <c r="M11" s="26" t="s">
        <v>56</v>
      </c>
    </row>
    <row r="12" spans="1:13" ht="13" x14ac:dyDescent="0.3">
      <c r="A12" s="44" t="s">
        <v>873</v>
      </c>
      <c r="B12" s="20">
        <f t="shared" si="0"/>
        <v>1</v>
      </c>
      <c r="C12" s="5">
        <f>'Table 1'!B12</f>
        <v>0</v>
      </c>
      <c r="D12" s="5">
        <f>'Table 1'!C12</f>
        <v>1</v>
      </c>
      <c r="E12" s="5" t="str">
        <f>'Table 1'!D12</f>
        <v>PAHs</v>
      </c>
      <c r="F12" s="5" t="str">
        <f>'Table 1'!E12</f>
        <v>B</v>
      </c>
      <c r="G12" s="5" t="str">
        <f>'Table 1'!F12</f>
        <v>BaP</v>
      </c>
      <c r="H12" s="12" t="str">
        <f>'Table 1'!G12</f>
        <v>50-32-8</v>
      </c>
      <c r="I12" s="16" t="s">
        <v>56</v>
      </c>
      <c r="J12" s="5" t="s">
        <v>56</v>
      </c>
      <c r="K12" s="25" t="s">
        <v>56</v>
      </c>
      <c r="L12" s="25" t="s">
        <v>856</v>
      </c>
      <c r="M12" s="26" t="s">
        <v>56</v>
      </c>
    </row>
    <row r="13" spans="1:13" ht="13" x14ac:dyDescent="0.3">
      <c r="A13" s="44" t="s">
        <v>873</v>
      </c>
      <c r="B13" s="20">
        <f t="shared" si="0"/>
        <v>1</v>
      </c>
      <c r="C13" s="5">
        <f>'Table 1'!B13</f>
        <v>0</v>
      </c>
      <c r="D13" s="5">
        <f>'Table 1'!C13</f>
        <v>1</v>
      </c>
      <c r="E13" s="5" t="str">
        <f>'Table 1'!D13</f>
        <v>PAHs</v>
      </c>
      <c r="F13" s="5" t="str">
        <f>'Table 1'!E13</f>
        <v>B</v>
      </c>
      <c r="G13" s="5" t="str">
        <f>'Table 1'!F13</f>
        <v>BbFA</v>
      </c>
      <c r="H13" s="12" t="str">
        <f>'Table 1'!G13</f>
        <v>205-99-2</v>
      </c>
      <c r="I13" s="16" t="s">
        <v>56</v>
      </c>
      <c r="J13" s="5" t="s">
        <v>56</v>
      </c>
      <c r="K13" s="25" t="s">
        <v>56</v>
      </c>
      <c r="L13" s="25" t="s">
        <v>858</v>
      </c>
      <c r="M13" s="26" t="s">
        <v>56</v>
      </c>
    </row>
    <row r="14" spans="1:13" ht="13" x14ac:dyDescent="0.3">
      <c r="B14" s="20">
        <f t="shared" si="0"/>
        <v>0</v>
      </c>
      <c r="C14" s="5">
        <f>'Table 1'!B14</f>
        <v>0</v>
      </c>
      <c r="D14" s="5">
        <f>'Table 1'!C14</f>
        <v>1</v>
      </c>
      <c r="E14" s="5" t="str">
        <f>'Table 1'!D14</f>
        <v>PAHs</v>
      </c>
      <c r="F14" s="5" t="str">
        <f>'Table 1'!E14</f>
        <v>B</v>
      </c>
      <c r="G14" s="5" t="str">
        <f>'Table 1'!F14</f>
        <v>BeP</v>
      </c>
      <c r="H14" s="12" t="str">
        <f>'Table 1'!G14</f>
        <v>192-97-2</v>
      </c>
      <c r="I14" s="16" t="s">
        <v>56</v>
      </c>
      <c r="J14" s="5" t="s">
        <v>56</v>
      </c>
      <c r="K14" s="25" t="s">
        <v>56</v>
      </c>
      <c r="L14" s="25" t="s">
        <v>56</v>
      </c>
      <c r="M14" s="26" t="s">
        <v>56</v>
      </c>
    </row>
    <row r="15" spans="1:13" ht="13" x14ac:dyDescent="0.3">
      <c r="B15" s="20">
        <f t="shared" si="0"/>
        <v>1</v>
      </c>
      <c r="C15" s="5">
        <f>'Table 1'!B15</f>
        <v>0</v>
      </c>
      <c r="D15" s="5">
        <f>'Table 1'!C15</f>
        <v>1</v>
      </c>
      <c r="E15" s="5" t="str">
        <f>'Table 1'!D15</f>
        <v>PAHs</v>
      </c>
      <c r="F15" s="5" t="str">
        <f>'Table 1'!E15</f>
        <v>B</v>
      </c>
      <c r="G15" s="5" t="str">
        <f>'Table 1'!F15</f>
        <v>Benzo(ghi)perylene</v>
      </c>
      <c r="H15" s="12" t="str">
        <f>'Table 1'!G15</f>
        <v>191-24-2</v>
      </c>
      <c r="I15" s="16" t="s">
        <v>56</v>
      </c>
      <c r="J15" s="5" t="s">
        <v>56</v>
      </c>
      <c r="K15" s="25" t="s">
        <v>857</v>
      </c>
      <c r="L15" s="25" t="s">
        <v>859</v>
      </c>
      <c r="M15" s="26" t="s">
        <v>56</v>
      </c>
    </row>
    <row r="16" spans="1:13" ht="13" x14ac:dyDescent="0.3">
      <c r="B16" s="20">
        <f t="shared" si="0"/>
        <v>0</v>
      </c>
      <c r="C16" s="5">
        <f>'Table 1'!B16</f>
        <v>0</v>
      </c>
      <c r="D16" s="5">
        <f>'Table 1'!C16</f>
        <v>1</v>
      </c>
      <c r="E16" s="5" t="str">
        <f>'Table 1'!D16</f>
        <v>PAHs</v>
      </c>
      <c r="F16" s="5" t="str">
        <f>'Table 1'!E16</f>
        <v>B</v>
      </c>
      <c r="G16" s="5" t="str">
        <f>'Table 1'!F16</f>
        <v>BjFA</v>
      </c>
      <c r="H16" s="12" t="str">
        <f>'Table 1'!G16</f>
        <v>205-82-3</v>
      </c>
      <c r="I16" s="16" t="s">
        <v>56</v>
      </c>
      <c r="J16" s="5" t="s">
        <v>56</v>
      </c>
      <c r="K16" s="25" t="s">
        <v>56</v>
      </c>
      <c r="L16" s="25" t="s">
        <v>56</v>
      </c>
      <c r="M16" s="26" t="s">
        <v>56</v>
      </c>
    </row>
    <row r="17" spans="1:13" ht="13" x14ac:dyDescent="0.3">
      <c r="A17" s="44" t="s">
        <v>873</v>
      </c>
      <c r="B17" s="20">
        <f t="shared" si="0"/>
        <v>1</v>
      </c>
      <c r="C17" s="5">
        <f>'Table 1'!B17</f>
        <v>0</v>
      </c>
      <c r="D17" s="5">
        <f>'Table 1'!C17</f>
        <v>1</v>
      </c>
      <c r="E17" s="5" t="str">
        <f>'Table 1'!D17</f>
        <v>PAHs</v>
      </c>
      <c r="F17" s="5" t="str">
        <f>'Table 1'!E17</f>
        <v>B</v>
      </c>
      <c r="G17" s="5" t="str">
        <f>'Table 1'!F17</f>
        <v>BkFA</v>
      </c>
      <c r="H17" s="12" t="str">
        <f>'Table 1'!G17</f>
        <v>207-08-9</v>
      </c>
      <c r="I17" s="16" t="s">
        <v>56</v>
      </c>
      <c r="J17" s="5" t="s">
        <v>56</v>
      </c>
      <c r="K17" s="25" t="s">
        <v>56</v>
      </c>
      <c r="L17" s="25" t="s">
        <v>858</v>
      </c>
      <c r="M17" s="26" t="s">
        <v>56</v>
      </c>
    </row>
    <row r="18" spans="1:13" ht="13" x14ac:dyDescent="0.3">
      <c r="A18" s="44" t="s">
        <v>873</v>
      </c>
      <c r="B18" s="20">
        <f t="shared" si="0"/>
        <v>0</v>
      </c>
      <c r="C18" s="5">
        <f>'Table 1'!B18</f>
        <v>0</v>
      </c>
      <c r="D18" s="5">
        <f>'Table 1'!C18</f>
        <v>1</v>
      </c>
      <c r="E18" s="5" t="str">
        <f>'Table 1'!D18</f>
        <v>PAHs</v>
      </c>
      <c r="F18" s="5" t="str">
        <f>'Table 1'!E18</f>
        <v>B</v>
      </c>
      <c r="G18" s="5" t="str">
        <f>'Table 1'!F18</f>
        <v>Dibenzo(ah)anthracene</v>
      </c>
      <c r="H18" s="12" t="str">
        <f>'Table 1'!G18</f>
        <v>53-70-3</v>
      </c>
      <c r="I18" s="16" t="s">
        <v>56</v>
      </c>
      <c r="J18" s="5" t="s">
        <v>56</v>
      </c>
      <c r="K18" s="25" t="s">
        <v>56</v>
      </c>
      <c r="L18" s="25" t="s">
        <v>56</v>
      </c>
      <c r="M18" s="26" t="s">
        <v>56</v>
      </c>
    </row>
    <row r="19" spans="1:13" ht="13" x14ac:dyDescent="0.3">
      <c r="B19" s="20">
        <f t="shared" si="0"/>
        <v>1</v>
      </c>
      <c r="C19" s="5">
        <f>'Table 1'!B19</f>
        <v>0</v>
      </c>
      <c r="D19" s="5">
        <f>'Table 1'!C19</f>
        <v>1</v>
      </c>
      <c r="E19" s="5" t="str">
        <f>'Table 1'!D19</f>
        <v>PAHs</v>
      </c>
      <c r="F19" s="5" t="str">
        <f>'Table 1'!E19</f>
        <v>B</v>
      </c>
      <c r="G19" s="5" t="str">
        <f>'Table 1'!F19</f>
        <v>Fluoranthene</v>
      </c>
      <c r="H19" s="12" t="str">
        <f>'Table 1'!G19</f>
        <v>206-44-0</v>
      </c>
      <c r="I19" s="16" t="s">
        <v>56</v>
      </c>
      <c r="J19" s="5" t="s">
        <v>56</v>
      </c>
      <c r="K19" s="25" t="s">
        <v>857</v>
      </c>
      <c r="L19" s="25" t="s">
        <v>860</v>
      </c>
      <c r="M19" s="26" t="s">
        <v>56</v>
      </c>
    </row>
    <row r="20" spans="1:13" ht="13" x14ac:dyDescent="0.3">
      <c r="B20" s="20">
        <f t="shared" si="0"/>
        <v>0</v>
      </c>
      <c r="C20" s="5">
        <f>'Table 1'!B20</f>
        <v>0</v>
      </c>
      <c r="D20" s="5">
        <f>'Table 1'!C20</f>
        <v>1</v>
      </c>
      <c r="E20" s="5" t="str">
        <f>'Table 1'!D20</f>
        <v>PAHs</v>
      </c>
      <c r="F20" s="5" t="str">
        <f>'Table 1'!E20</f>
        <v>B</v>
      </c>
      <c r="G20" s="5" t="str">
        <f>'Table 1'!F20</f>
        <v>Fluorene</v>
      </c>
      <c r="H20" s="12" t="str">
        <f>'Table 1'!G20</f>
        <v>86-73-7</v>
      </c>
      <c r="I20" s="16" t="s">
        <v>56</v>
      </c>
      <c r="J20" s="5" t="s">
        <v>56</v>
      </c>
      <c r="K20" s="25" t="s">
        <v>56</v>
      </c>
      <c r="L20" s="25" t="s">
        <v>56</v>
      </c>
      <c r="M20" s="26" t="s">
        <v>56</v>
      </c>
    </row>
    <row r="21" spans="1:13" ht="13" x14ac:dyDescent="0.3">
      <c r="B21" s="20">
        <f t="shared" si="0"/>
        <v>0</v>
      </c>
      <c r="C21" s="5">
        <f>'Table 1'!B21</f>
        <v>0</v>
      </c>
      <c r="D21" s="5">
        <f>'Table 1'!C21</f>
        <v>1</v>
      </c>
      <c r="E21" s="5" t="str">
        <f>'Table 1'!D21</f>
        <v>PAHs</v>
      </c>
      <c r="F21" s="5" t="str">
        <f>'Table 1'!E21</f>
        <v>B</v>
      </c>
      <c r="G21" s="5" t="str">
        <f>'Table 1'!F21</f>
        <v>Chrysene/Benzo(a)phenanthrene</v>
      </c>
      <c r="H21" s="12" t="str">
        <f>'Table 1'!G21</f>
        <v>218-01-9</v>
      </c>
      <c r="I21" s="16" t="s">
        <v>56</v>
      </c>
      <c r="J21" s="5" t="s">
        <v>56</v>
      </c>
      <c r="K21" s="25" t="s">
        <v>56</v>
      </c>
      <c r="L21" s="25" t="s">
        <v>56</v>
      </c>
      <c r="M21" s="26" t="s">
        <v>56</v>
      </c>
    </row>
    <row r="22" spans="1:13" ht="13" x14ac:dyDescent="0.3">
      <c r="A22" s="44" t="s">
        <v>873</v>
      </c>
      <c r="B22" s="20">
        <f t="shared" si="0"/>
        <v>1</v>
      </c>
      <c r="C22" s="5">
        <f>'Table 1'!B22</f>
        <v>0</v>
      </c>
      <c r="D22" s="5">
        <f>'Table 1'!C22</f>
        <v>1</v>
      </c>
      <c r="E22" s="5" t="str">
        <f>'Table 1'!D22</f>
        <v>PAHs</v>
      </c>
      <c r="F22" s="5" t="str">
        <f>'Table 1'!E22</f>
        <v>B</v>
      </c>
      <c r="G22" s="5" t="str">
        <f>'Table 1'!F22</f>
        <v>Indeno(123-cd)pyrene</v>
      </c>
      <c r="H22" s="12" t="str">
        <f>'Table 1'!G22</f>
        <v>193-39-5</v>
      </c>
      <c r="I22" s="16" t="s">
        <v>56</v>
      </c>
      <c r="J22" s="5" t="s">
        <v>56</v>
      </c>
      <c r="K22" s="25" t="s">
        <v>857</v>
      </c>
      <c r="L22" s="25" t="s">
        <v>859</v>
      </c>
      <c r="M22" s="26" t="s">
        <v>56</v>
      </c>
    </row>
    <row r="23" spans="1:13" ht="13" x14ac:dyDescent="0.3">
      <c r="B23" s="20">
        <f t="shared" si="0"/>
        <v>1</v>
      </c>
      <c r="C23" s="5">
        <f>'Table 1'!B23</f>
        <v>0</v>
      </c>
      <c r="D23" s="5">
        <f>'Table 1'!C23</f>
        <v>1</v>
      </c>
      <c r="E23" s="5" t="str">
        <f>'Table 1'!D23</f>
        <v>PAHs</v>
      </c>
      <c r="F23" s="5" t="str">
        <f>'Table 1'!E23</f>
        <v>B</v>
      </c>
      <c r="G23" s="5" t="str">
        <f>'Table 1'!F23</f>
        <v>Naphthalene</v>
      </c>
      <c r="H23" s="12" t="str">
        <f>'Table 1'!G23</f>
        <v>91-20-3</v>
      </c>
      <c r="I23" s="16" t="s">
        <v>861</v>
      </c>
      <c r="J23" s="5" t="s">
        <v>861</v>
      </c>
      <c r="K23" s="25" t="s">
        <v>56</v>
      </c>
      <c r="L23" s="25" t="s">
        <v>862</v>
      </c>
      <c r="M23" s="26" t="s">
        <v>56</v>
      </c>
    </row>
    <row r="24" spans="1:13" ht="13" x14ac:dyDescent="0.3">
      <c r="B24" s="20">
        <f t="shared" si="0"/>
        <v>0</v>
      </c>
      <c r="C24" s="5">
        <f>'Table 1'!B24</f>
        <v>0</v>
      </c>
      <c r="D24" s="5">
        <f>'Table 1'!C24</f>
        <v>1</v>
      </c>
      <c r="E24" s="5" t="str">
        <f>'Table 1'!D24</f>
        <v>PAHs</v>
      </c>
      <c r="F24" s="5" t="str">
        <f>'Table 1'!E24</f>
        <v>B</v>
      </c>
      <c r="G24" s="5" t="str">
        <f>'Table 1'!F24</f>
        <v>Phenanthrene</v>
      </c>
      <c r="H24" s="12" t="str">
        <f>'Table 1'!G24</f>
        <v>85-01-8</v>
      </c>
      <c r="I24" s="16" t="s">
        <v>56</v>
      </c>
      <c r="J24" s="5" t="s">
        <v>56</v>
      </c>
      <c r="K24" s="25" t="s">
        <v>56</v>
      </c>
      <c r="L24" s="25" t="s">
        <v>56</v>
      </c>
      <c r="M24" s="26" t="s">
        <v>56</v>
      </c>
    </row>
    <row r="25" spans="1:13" ht="13" x14ac:dyDescent="0.3">
      <c r="B25" s="20">
        <f t="shared" si="0"/>
        <v>0</v>
      </c>
      <c r="C25" s="5">
        <f>'Table 1'!B25</f>
        <v>0</v>
      </c>
      <c r="D25" s="5">
        <f>'Table 1'!C25</f>
        <v>1</v>
      </c>
      <c r="E25" s="5" t="str">
        <f>'Table 1'!D25</f>
        <v>PAHs</v>
      </c>
      <c r="F25" s="5" t="str">
        <f>'Table 1'!E25</f>
        <v>B</v>
      </c>
      <c r="G25" s="5" t="str">
        <f>'Table 1'!F25</f>
        <v>Pyrene</v>
      </c>
      <c r="H25" s="12" t="str">
        <f>'Table 1'!G25</f>
        <v>129-00-0</v>
      </c>
      <c r="I25" s="16" t="s">
        <v>56</v>
      </c>
      <c r="J25" s="5" t="s">
        <v>56</v>
      </c>
      <c r="K25" s="25" t="s">
        <v>56</v>
      </c>
      <c r="L25" s="25" t="s">
        <v>56</v>
      </c>
      <c r="M25" s="26" t="s">
        <v>56</v>
      </c>
    </row>
    <row r="26" spans="1:13" ht="13" x14ac:dyDescent="0.3">
      <c r="B26" s="20">
        <f t="shared" si="0"/>
        <v>0</v>
      </c>
      <c r="C26" s="5">
        <f>'Table 1'!B26</f>
        <v>0</v>
      </c>
      <c r="D26" s="5">
        <f>'Table 1'!C26</f>
        <v>1</v>
      </c>
      <c r="E26" s="5" t="str">
        <f>'Table 1'!D26</f>
        <v>PAHs</v>
      </c>
      <c r="F26" s="5" t="str">
        <f>'Table 1'!E26</f>
        <v>B</v>
      </c>
      <c r="G26" s="5" t="str">
        <f>'Table 1'!F26</f>
        <v>1-Methylnapthalene</v>
      </c>
      <c r="H26" s="12" t="str">
        <f>'Table 1'!G26</f>
        <v>90-12-0</v>
      </c>
      <c r="I26" s="16" t="s">
        <v>56</v>
      </c>
      <c r="J26" s="5" t="s">
        <v>56</v>
      </c>
      <c r="K26" s="25" t="s">
        <v>56</v>
      </c>
      <c r="L26" s="25" t="s">
        <v>56</v>
      </c>
      <c r="M26" s="26" t="s">
        <v>56</v>
      </c>
    </row>
    <row r="27" spans="1:13" ht="13" x14ac:dyDescent="0.3">
      <c r="B27" s="20">
        <f t="shared" si="0"/>
        <v>0</v>
      </c>
      <c r="C27" s="5">
        <f>'Table 1'!B27</f>
        <v>0</v>
      </c>
      <c r="D27" s="5">
        <f>'Table 1'!C27</f>
        <v>1</v>
      </c>
      <c r="E27" s="5" t="str">
        <f>'Table 1'!D27</f>
        <v>PAHs</v>
      </c>
      <c r="F27" s="5" t="str">
        <f>'Table 1'!E27</f>
        <v>B</v>
      </c>
      <c r="G27" s="5" t="str">
        <f>'Table 1'!F27</f>
        <v>1-Methylphenanthrene</v>
      </c>
      <c r="H27" s="12" t="str">
        <f>'Table 1'!G27</f>
        <v>832-69-9</v>
      </c>
      <c r="I27" s="16" t="s">
        <v>56</v>
      </c>
      <c r="J27" s="5" t="s">
        <v>56</v>
      </c>
      <c r="K27" s="25" t="s">
        <v>56</v>
      </c>
      <c r="L27" s="25" t="s">
        <v>56</v>
      </c>
      <c r="M27" s="26" t="s">
        <v>56</v>
      </c>
    </row>
    <row r="28" spans="1:13" ht="13" x14ac:dyDescent="0.3">
      <c r="B28" s="20">
        <f t="shared" si="0"/>
        <v>0</v>
      </c>
      <c r="C28" s="5">
        <f>'Table 1'!B28</f>
        <v>0</v>
      </c>
      <c r="D28" s="5">
        <f>'Table 1'!C28</f>
        <v>1</v>
      </c>
      <c r="E28" s="5" t="str">
        <f>'Table 1'!D28</f>
        <v>PAHs</v>
      </c>
      <c r="F28" s="5" t="str">
        <f>'Table 1'!E28</f>
        <v>B</v>
      </c>
      <c r="G28" s="5" t="str">
        <f>'Table 1'!F28</f>
        <v>2,6-Dimethylnapthalene</v>
      </c>
      <c r="H28" s="12" t="str">
        <f>'Table 1'!G28</f>
        <v>581-42-0</v>
      </c>
      <c r="I28" s="16" t="s">
        <v>56</v>
      </c>
      <c r="J28" s="5" t="s">
        <v>56</v>
      </c>
      <c r="K28" s="25" t="s">
        <v>56</v>
      </c>
      <c r="L28" s="25" t="s">
        <v>56</v>
      </c>
      <c r="M28" s="26" t="s">
        <v>56</v>
      </c>
    </row>
    <row r="29" spans="1:13" ht="13" x14ac:dyDescent="0.3">
      <c r="B29" s="20">
        <f t="shared" si="0"/>
        <v>0</v>
      </c>
      <c r="C29" s="5">
        <f>'Table 1'!B29</f>
        <v>0</v>
      </c>
      <c r="D29" s="5">
        <f>'Table 1'!C29</f>
        <v>1</v>
      </c>
      <c r="E29" s="5" t="str">
        <f>'Table 1'!D29</f>
        <v>PAHs</v>
      </c>
      <c r="F29" s="5" t="str">
        <f>'Table 1'!E29</f>
        <v>B</v>
      </c>
      <c r="G29" s="5" t="str">
        <f>'Table 1'!F29</f>
        <v>2-Methylnapthalene</v>
      </c>
      <c r="H29" s="12" t="str">
        <f>'Table 1'!G29</f>
        <v>91-57-6</v>
      </c>
      <c r="I29" s="16" t="s">
        <v>56</v>
      </c>
      <c r="J29" s="5" t="s">
        <v>56</v>
      </c>
      <c r="K29" s="25" t="s">
        <v>56</v>
      </c>
      <c r="L29" s="25" t="s">
        <v>56</v>
      </c>
      <c r="M29" s="26" t="s">
        <v>56</v>
      </c>
    </row>
    <row r="30" spans="1:13" ht="13" x14ac:dyDescent="0.3">
      <c r="B30" s="20">
        <f t="shared" si="0"/>
        <v>0</v>
      </c>
      <c r="C30" s="5">
        <f>'Table 1'!B30</f>
        <v>0</v>
      </c>
      <c r="D30" s="5">
        <f>'Table 1'!C30</f>
        <v>1</v>
      </c>
      <c r="E30" s="5" t="str">
        <f>'Table 1'!D30</f>
        <v>PAHs</v>
      </c>
      <c r="F30" s="5" t="str">
        <f>'Table 1'!E30</f>
        <v>B</v>
      </c>
      <c r="G30" s="5" t="str">
        <f>'Table 1'!F30</f>
        <v>7.12-Dimethylbenz(a)anthracene</v>
      </c>
      <c r="H30" s="12" t="str">
        <f>'Table 1'!G30</f>
        <v>57-97-6</v>
      </c>
      <c r="I30" s="16" t="s">
        <v>56</v>
      </c>
      <c r="J30" s="5" t="s">
        <v>56</v>
      </c>
      <c r="K30" s="25" t="s">
        <v>56</v>
      </c>
      <c r="L30" s="25" t="s">
        <v>56</v>
      </c>
      <c r="M30" s="26" t="s">
        <v>56</v>
      </c>
    </row>
    <row r="31" spans="1:13" ht="13" x14ac:dyDescent="0.3">
      <c r="B31" s="20">
        <f t="shared" si="0"/>
        <v>0</v>
      </c>
      <c r="C31" s="5">
        <f>'Table 1'!B31</f>
        <v>0</v>
      </c>
      <c r="D31" s="5">
        <f>'Table 1'!C31</f>
        <v>1</v>
      </c>
      <c r="E31" s="5" t="str">
        <f>'Table 1'!D31</f>
        <v>PAHs</v>
      </c>
      <c r="F31" s="5" t="str">
        <f>'Table 1'!E31</f>
        <v>B</v>
      </c>
      <c r="G31" s="5" t="str">
        <f>'Table 1'!F31</f>
        <v>2,3,5 - trimethylnaphthalene</v>
      </c>
      <c r="H31" s="12" t="str">
        <f>'Table 1'!G31</f>
        <v>2245-38-7</v>
      </c>
      <c r="I31" s="16" t="s">
        <v>56</v>
      </c>
      <c r="J31" s="5" t="s">
        <v>56</v>
      </c>
      <c r="K31" s="25" t="s">
        <v>56</v>
      </c>
      <c r="L31" s="25" t="s">
        <v>56</v>
      </c>
      <c r="M31" s="26" t="s">
        <v>56</v>
      </c>
    </row>
    <row r="32" spans="1:13" ht="13" x14ac:dyDescent="0.3">
      <c r="B32" s="20">
        <f t="shared" si="0"/>
        <v>1</v>
      </c>
      <c r="C32" s="5">
        <f>'Table 1'!B32</f>
        <v>0</v>
      </c>
      <c r="D32" s="5">
        <f>'Table 1'!C32</f>
        <v>1</v>
      </c>
      <c r="E32" s="5" t="str">
        <f>'Table 1'!D32</f>
        <v>PAHs</v>
      </c>
      <c r="F32" s="5" t="str">
        <f>'Table 1'!E32</f>
        <v>B</v>
      </c>
      <c r="G32" s="5" t="str">
        <f>'Table 1'!F32</f>
        <v xml:space="preserve">Benzene </v>
      </c>
      <c r="H32" s="12" t="str">
        <f>'Table 1'!G32</f>
        <v>71-43-2</v>
      </c>
      <c r="I32" s="16" t="s">
        <v>56</v>
      </c>
      <c r="J32" s="5" t="s">
        <v>56</v>
      </c>
      <c r="K32" s="25" t="s">
        <v>863</v>
      </c>
      <c r="L32" s="25" t="s">
        <v>864</v>
      </c>
      <c r="M32" s="26" t="s">
        <v>56</v>
      </c>
    </row>
    <row r="33" spans="2:13" ht="13" x14ac:dyDescent="0.3">
      <c r="B33" s="20">
        <f t="shared" si="0"/>
        <v>1</v>
      </c>
      <c r="C33" s="5">
        <f>'Table 1'!B33</f>
        <v>0</v>
      </c>
      <c r="D33" s="5">
        <f>'Table 1'!C33</f>
        <v>1</v>
      </c>
      <c r="E33" s="5" t="str">
        <f>'Table 1'!D33</f>
        <v>PAHs</v>
      </c>
      <c r="F33" s="5" t="str">
        <f>'Table 1'!E33</f>
        <v>B</v>
      </c>
      <c r="G33" s="5" t="str">
        <f>'Table 1'!F33</f>
        <v>Toluene</v>
      </c>
      <c r="H33" s="12" t="str">
        <f>'Table 1'!G33</f>
        <v>108-88-3</v>
      </c>
      <c r="I33" s="16" t="s">
        <v>865</v>
      </c>
      <c r="J33" s="5" t="s">
        <v>865</v>
      </c>
      <c r="K33" s="25" t="s">
        <v>56</v>
      </c>
      <c r="L33" s="25" t="s">
        <v>56</v>
      </c>
      <c r="M33" s="26" t="s">
        <v>56</v>
      </c>
    </row>
    <row r="34" spans="2:13" ht="13" x14ac:dyDescent="0.3">
      <c r="B34" s="20">
        <f t="shared" si="0"/>
        <v>1</v>
      </c>
      <c r="C34" s="5">
        <f>'Table 1'!B34</f>
        <v>0</v>
      </c>
      <c r="D34" s="5">
        <f>'Table 1'!C34</f>
        <v>1</v>
      </c>
      <c r="E34" s="5" t="str">
        <f>'Table 1'!D34</f>
        <v>PAHs</v>
      </c>
      <c r="F34" s="5" t="str">
        <f>'Table 1'!E34</f>
        <v>B</v>
      </c>
      <c r="G34" s="5" t="str">
        <f>'Table 1'!F34</f>
        <v>Ethylbenzene</v>
      </c>
      <c r="H34" s="12" t="str">
        <f>'Table 1'!G34</f>
        <v>100-41-4</v>
      </c>
      <c r="I34" s="16" t="s">
        <v>308</v>
      </c>
      <c r="J34" s="5" t="s">
        <v>866</v>
      </c>
      <c r="K34" s="25" t="s">
        <v>56</v>
      </c>
      <c r="L34" s="25" t="s">
        <v>56</v>
      </c>
      <c r="M34" s="26" t="s">
        <v>56</v>
      </c>
    </row>
    <row r="35" spans="2:13" ht="13" x14ac:dyDescent="0.3">
      <c r="B35" s="20">
        <f t="shared" si="0"/>
        <v>1</v>
      </c>
      <c r="C35" s="5">
        <f>'Table 1'!B35</f>
        <v>0</v>
      </c>
      <c r="D35" s="5">
        <f>'Table 1'!C35</f>
        <v>1</v>
      </c>
      <c r="E35" s="5" t="str">
        <f>'Table 1'!D35</f>
        <v>PAHs</v>
      </c>
      <c r="F35" s="5" t="str">
        <f>'Table 1'!E35</f>
        <v>B</v>
      </c>
      <c r="G35" s="5" t="str">
        <f>'Table 1'!F35</f>
        <v>Xylene</v>
      </c>
      <c r="H35" s="12" t="str">
        <f>'Table 1'!G35</f>
        <v>1330-20-7</v>
      </c>
      <c r="I35" s="16" t="s">
        <v>867</v>
      </c>
      <c r="J35" s="5" t="s">
        <v>867</v>
      </c>
      <c r="K35" s="25" t="s">
        <v>56</v>
      </c>
      <c r="L35" s="25" t="s">
        <v>56</v>
      </c>
      <c r="M35" s="26" t="s">
        <v>56</v>
      </c>
    </row>
    <row r="36" spans="2:13" ht="13" x14ac:dyDescent="0.3">
      <c r="B36" s="20">
        <f t="shared" si="0"/>
        <v>1</v>
      </c>
      <c r="C36" s="5">
        <f>'Table 1'!B36</f>
        <v>0</v>
      </c>
      <c r="D36" s="5">
        <f>'Table 1'!C36</f>
        <v>1</v>
      </c>
      <c r="E36" s="5" t="str">
        <f>'Table 1'!D36</f>
        <v>PAHs</v>
      </c>
      <c r="F36" s="5" t="str">
        <f>'Table 1'!E36</f>
        <v>B</v>
      </c>
      <c r="G36" s="5" t="str">
        <f>'Table 1'!F36</f>
        <v>o-xylene</v>
      </c>
      <c r="H36" s="12" t="str">
        <f>'Table 1'!G36</f>
        <v>95-47-6</v>
      </c>
      <c r="I36" s="16" t="s">
        <v>867</v>
      </c>
      <c r="J36" s="5" t="s">
        <v>867</v>
      </c>
      <c r="K36" s="25" t="s">
        <v>56</v>
      </c>
      <c r="L36" s="25" t="s">
        <v>56</v>
      </c>
      <c r="M36" s="26" t="s">
        <v>56</v>
      </c>
    </row>
    <row r="37" spans="2:13" ht="13" x14ac:dyDescent="0.3">
      <c r="B37" s="20">
        <f t="shared" si="0"/>
        <v>1</v>
      </c>
      <c r="C37" s="5">
        <f>'Table 1'!B37</f>
        <v>0</v>
      </c>
      <c r="D37" s="5">
        <f>'Table 1'!C37</f>
        <v>1</v>
      </c>
      <c r="E37" s="5" t="str">
        <f>'Table 1'!D37</f>
        <v>PAHs</v>
      </c>
      <c r="F37" s="5" t="str">
        <f>'Table 1'!E37</f>
        <v>B</v>
      </c>
      <c r="G37" s="5" t="str">
        <f>'Table 1'!F37</f>
        <v>m-Xylene</v>
      </c>
      <c r="H37" s="12" t="str">
        <f>'Table 1'!G37</f>
        <v>108-38-3</v>
      </c>
      <c r="I37" s="16" t="s">
        <v>867</v>
      </c>
      <c r="J37" s="5" t="s">
        <v>867</v>
      </c>
      <c r="K37" s="25" t="s">
        <v>56</v>
      </c>
      <c r="L37" s="25" t="s">
        <v>56</v>
      </c>
      <c r="M37" s="26" t="s">
        <v>56</v>
      </c>
    </row>
    <row r="38" spans="2:13" ht="13" x14ac:dyDescent="0.3">
      <c r="B38" s="20">
        <f t="shared" si="0"/>
        <v>1</v>
      </c>
      <c r="C38" s="5">
        <f>'Table 1'!B38</f>
        <v>0</v>
      </c>
      <c r="D38" s="5">
        <f>'Table 1'!C38</f>
        <v>1</v>
      </c>
      <c r="E38" s="5" t="str">
        <f>'Table 1'!D38</f>
        <v>PAHs</v>
      </c>
      <c r="F38" s="5" t="str">
        <f>'Table 1'!E38</f>
        <v>B</v>
      </c>
      <c r="G38" s="5" t="str">
        <f>'Table 1'!F38</f>
        <v>p-Xylene</v>
      </c>
      <c r="H38" s="12" t="str">
        <f>'Table 1'!G38</f>
        <v>106-42-3</v>
      </c>
      <c r="I38" s="16" t="s">
        <v>867</v>
      </c>
      <c r="J38" s="5" t="s">
        <v>867</v>
      </c>
      <c r="K38" s="25" t="s">
        <v>56</v>
      </c>
      <c r="L38" s="25" t="s">
        <v>56</v>
      </c>
      <c r="M38" s="26" t="s">
        <v>56</v>
      </c>
    </row>
    <row r="39" spans="2:13" ht="13" x14ac:dyDescent="0.3">
      <c r="B39" s="20">
        <f t="shared" si="0"/>
        <v>1</v>
      </c>
      <c r="C39" s="5">
        <f>'Table 1'!B39</f>
        <v>0</v>
      </c>
      <c r="D39" s="5">
        <f>'Table 1'!C39</f>
        <v>1</v>
      </c>
      <c r="E39" s="5" t="str">
        <f>'Table 1'!D39</f>
        <v>PAHs</v>
      </c>
      <c r="F39" s="5" t="str">
        <f>'Table 1'!E39</f>
        <v>B</v>
      </c>
      <c r="G39" s="5" t="str">
        <f>'Table 1'!F39</f>
        <v>Formaldehyde</v>
      </c>
      <c r="H39" s="12" t="str">
        <f>'Table 1'!G39</f>
        <v>50-00-0</v>
      </c>
      <c r="I39" s="16" t="s">
        <v>868</v>
      </c>
      <c r="J39" s="5" t="s">
        <v>869</v>
      </c>
      <c r="K39" s="25" t="s">
        <v>56</v>
      </c>
      <c r="L39" s="25" t="s">
        <v>56</v>
      </c>
      <c r="M39" s="26" t="s">
        <v>56</v>
      </c>
    </row>
    <row r="40" spans="2:13" ht="13" x14ac:dyDescent="0.3">
      <c r="B40" s="20">
        <f t="shared" si="0"/>
        <v>0</v>
      </c>
      <c r="C40" s="5">
        <f>'Table 1'!B40</f>
        <v>0</v>
      </c>
      <c r="D40" s="5">
        <f>'Table 1'!C40</f>
        <v>1</v>
      </c>
      <c r="E40" s="5" t="str">
        <f>'Table 1'!D40</f>
        <v>PAHs</v>
      </c>
      <c r="F40" s="5" t="str">
        <f>'Table 1'!E40</f>
        <v>B</v>
      </c>
      <c r="G40" s="5" t="str">
        <f>'Table 1'!F40</f>
        <v>Acetaldehyde</v>
      </c>
      <c r="H40" s="12" t="str">
        <f>'Table 1'!G40</f>
        <v>75-07-0</v>
      </c>
      <c r="I40" s="16" t="s">
        <v>56</v>
      </c>
      <c r="J40" s="5" t="s">
        <v>56</v>
      </c>
      <c r="K40" s="25" t="s">
        <v>56</v>
      </c>
      <c r="L40" s="25" t="s">
        <v>56</v>
      </c>
      <c r="M40" s="26" t="s">
        <v>56</v>
      </c>
    </row>
    <row r="41" spans="2:13" ht="13" x14ac:dyDescent="0.3">
      <c r="B41" s="20">
        <f t="shared" si="0"/>
        <v>0</v>
      </c>
      <c r="C41" s="5">
        <f>'Table 1'!B41</f>
        <v>0</v>
      </c>
      <c r="D41" s="5">
        <f>'Table 1'!C41</f>
        <v>1</v>
      </c>
      <c r="E41" s="5" t="str">
        <f>'Table 1'!D41</f>
        <v>PAHs</v>
      </c>
      <c r="F41" s="5" t="str">
        <f>'Table 1'!E41</f>
        <v>C</v>
      </c>
      <c r="G41" s="5" t="str">
        <f>'Table 1'!F41</f>
        <v>Biologicals (mould, pollen)</v>
      </c>
      <c r="H41" s="12">
        <f>'Table 1'!G41</f>
        <v>0</v>
      </c>
      <c r="I41" s="16" t="s">
        <v>56</v>
      </c>
      <c r="J41" s="5" t="s">
        <v>56</v>
      </c>
      <c r="K41" s="25" t="s">
        <v>56</v>
      </c>
      <c r="L41" s="25" t="s">
        <v>56</v>
      </c>
      <c r="M41" s="26" t="s">
        <v>56</v>
      </c>
    </row>
    <row r="42" spans="2:13" ht="13" x14ac:dyDescent="0.3">
      <c r="B42" s="20">
        <f t="shared" si="0"/>
        <v>0</v>
      </c>
      <c r="C42" s="5">
        <f>'Table 1'!B42</f>
        <v>0</v>
      </c>
      <c r="D42" s="5">
        <f>'Table 1'!C42</f>
        <v>1</v>
      </c>
      <c r="E42" s="5" t="str">
        <f>'Table 1'!D42</f>
        <v>PAHs</v>
      </c>
      <c r="F42" s="5" t="str">
        <f>'Table 1'!E42</f>
        <v>C</v>
      </c>
      <c r="G42" s="5" t="str">
        <f>'Table 1'!F42</f>
        <v>Particulate matter (PM1)</v>
      </c>
      <c r="H42" s="12">
        <f>'Table 1'!G42</f>
        <v>0</v>
      </c>
      <c r="I42" s="16" t="s">
        <v>56</v>
      </c>
      <c r="J42" s="5" t="s">
        <v>56</v>
      </c>
      <c r="K42" s="25" t="s">
        <v>56</v>
      </c>
      <c r="L42" s="25" t="s">
        <v>56</v>
      </c>
      <c r="M42" s="26" t="s">
        <v>56</v>
      </c>
    </row>
    <row r="43" spans="2:13" ht="13" x14ac:dyDescent="0.3">
      <c r="B43" s="20">
        <f t="shared" si="0"/>
        <v>0</v>
      </c>
      <c r="C43" s="5">
        <f>'Table 1'!B43</f>
        <v>0</v>
      </c>
      <c r="D43" s="5">
        <f>'Table 1'!C43</f>
        <v>1</v>
      </c>
      <c r="E43" s="5" t="str">
        <f>'Table 1'!D43</f>
        <v>PAHs</v>
      </c>
      <c r="F43" s="5" t="str">
        <f>'Table 1'!E43</f>
        <v>C</v>
      </c>
      <c r="G43" s="5" t="str">
        <f>'Table 1'!F43</f>
        <v xml:space="preserve">Ultra-fine particles (UFP) </v>
      </c>
      <c r="H43" s="12">
        <f>'Table 1'!G43</f>
        <v>0</v>
      </c>
      <c r="I43" s="16" t="s">
        <v>56</v>
      </c>
      <c r="J43" s="5" t="s">
        <v>56</v>
      </c>
      <c r="K43" s="25" t="s">
        <v>56</v>
      </c>
      <c r="L43" s="25" t="s">
        <v>56</v>
      </c>
      <c r="M43" s="26" t="s">
        <v>56</v>
      </c>
    </row>
  </sheetData>
  <autoFilter ref="A3:H43"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46"/>
  <sheetViews>
    <sheetView zoomScaleNormal="100" workbookViewId="0">
      <pane xSplit="8" ySplit="2" topLeftCell="W15" activePane="bottomRight" state="frozen"/>
      <selection pane="topRight" activeCell="I1" sqref="I1"/>
      <selection pane="bottomLeft" activeCell="A3" sqref="A3"/>
      <selection pane="bottomRight" activeCell="AE3" sqref="AE3:AE42"/>
    </sheetView>
  </sheetViews>
  <sheetFormatPr defaultColWidth="55.7265625" defaultRowHeight="13" x14ac:dyDescent="0.3"/>
  <cols>
    <col min="1" max="1" width="5.54296875" style="46" customWidth="1"/>
    <col min="2" max="2" width="8.26953125" style="46" customWidth="1"/>
    <col min="3" max="3" width="4.7265625" style="46" hidden="1" customWidth="1"/>
    <col min="4" max="4" width="4.453125" style="46" hidden="1" customWidth="1"/>
    <col min="5" max="5" width="9.7265625" style="46" customWidth="1"/>
    <col min="6" max="6" width="6.81640625" style="46" customWidth="1"/>
    <col min="7" max="7" width="27.81640625" style="46" customWidth="1"/>
    <col min="8" max="8" width="16.81640625" style="46" customWidth="1"/>
    <col min="9" max="9" width="15.81640625" style="46" customWidth="1"/>
    <col min="10" max="10" width="16" style="46" customWidth="1"/>
    <col min="11" max="11" width="16.1796875" style="46" customWidth="1"/>
    <col min="12" max="12" width="16.453125" style="46" customWidth="1"/>
    <col min="13" max="13" width="16.54296875" style="46" customWidth="1"/>
    <col min="14" max="14" width="15.54296875" style="46" customWidth="1"/>
    <col min="15" max="15" width="15.453125" style="46" customWidth="1"/>
    <col min="16" max="16" width="15.26953125" style="46" customWidth="1"/>
    <col min="17" max="17" width="15.1796875" style="46" customWidth="1"/>
    <col min="18" max="19" width="14.26953125" style="46" customWidth="1"/>
    <col min="20" max="20" width="15.1796875" style="46" customWidth="1"/>
    <col min="21" max="21" width="13.1796875" style="46" customWidth="1"/>
    <col min="22" max="22" width="13.81640625" style="46" customWidth="1"/>
    <col min="23" max="23" width="13" style="46" customWidth="1"/>
    <col min="24" max="25" width="14.453125" style="46" customWidth="1"/>
    <col min="26" max="26" width="12.7265625" style="46" customWidth="1"/>
    <col min="27" max="27" width="15" style="46" customWidth="1"/>
    <col min="28" max="28" width="14.453125" style="46" customWidth="1"/>
    <col min="29" max="29" width="14.81640625" style="46" customWidth="1"/>
    <col min="30" max="30" width="14.26953125" style="46" customWidth="1"/>
    <col min="31" max="31" width="13.81640625" style="46" customWidth="1"/>
    <col min="32" max="32" width="16" style="46" customWidth="1"/>
    <col min="33" max="16384" width="55.7265625" style="46"/>
  </cols>
  <sheetData>
    <row r="1" spans="1:32" ht="31.5" customHeight="1" thickBot="1" x14ac:dyDescent="0.55000000000000004">
      <c r="B1" s="42" t="s">
        <v>870</v>
      </c>
      <c r="E1" s="1" t="s">
        <v>956</v>
      </c>
      <c r="I1" s="45" t="s">
        <v>875</v>
      </c>
      <c r="J1" s="45" t="s">
        <v>876</v>
      </c>
      <c r="K1" s="47" t="s">
        <v>877</v>
      </c>
      <c r="L1" s="45" t="s">
        <v>878</v>
      </c>
      <c r="M1" s="45" t="s">
        <v>879</v>
      </c>
      <c r="N1" s="47" t="s">
        <v>880</v>
      </c>
      <c r="O1" s="58" t="s">
        <v>881</v>
      </c>
      <c r="P1" s="45" t="s">
        <v>882</v>
      </c>
      <c r="Q1" s="58" t="s">
        <v>883</v>
      </c>
      <c r="R1" s="45" t="s">
        <v>884</v>
      </c>
      <c r="S1" s="47" t="s">
        <v>885</v>
      </c>
      <c r="T1" s="48" t="s">
        <v>886</v>
      </c>
      <c r="U1" s="48" t="s">
        <v>887</v>
      </c>
      <c r="V1" s="48" t="s">
        <v>888</v>
      </c>
      <c r="W1" s="59" t="s">
        <v>889</v>
      </c>
      <c r="X1" s="59" t="s">
        <v>890</v>
      </c>
      <c r="Y1" s="59" t="s">
        <v>891</v>
      </c>
      <c r="Z1" s="59" t="s">
        <v>892</v>
      </c>
      <c r="AA1" s="49" t="s">
        <v>893</v>
      </c>
      <c r="AB1" s="49" t="s">
        <v>894</v>
      </c>
      <c r="AC1" s="49" t="s">
        <v>895</v>
      </c>
      <c r="AD1" s="48" t="s">
        <v>896</v>
      </c>
      <c r="AE1" s="48" t="s">
        <v>897</v>
      </c>
      <c r="AF1" s="49" t="s">
        <v>898</v>
      </c>
    </row>
    <row r="2" spans="1:32" s="50" customFormat="1" ht="105" x14ac:dyDescent="0.3">
      <c r="B2" s="41" t="s">
        <v>34</v>
      </c>
      <c r="C2" s="3" t="s">
        <v>899</v>
      </c>
      <c r="D2" s="3" t="s">
        <v>44</v>
      </c>
      <c r="E2" s="3" t="s">
        <v>45</v>
      </c>
      <c r="F2" s="3" t="s">
        <v>46</v>
      </c>
      <c r="G2" s="3" t="s">
        <v>47</v>
      </c>
      <c r="H2" s="3" t="s">
        <v>900</v>
      </c>
      <c r="I2" s="94" t="s">
        <v>901</v>
      </c>
      <c r="J2" s="94" t="s">
        <v>902</v>
      </c>
      <c r="K2" s="94" t="s">
        <v>903</v>
      </c>
      <c r="L2" s="94" t="s">
        <v>904</v>
      </c>
      <c r="M2" s="94" t="s">
        <v>905</v>
      </c>
      <c r="N2" s="95" t="s">
        <v>906</v>
      </c>
      <c r="O2" s="94" t="s">
        <v>907</v>
      </c>
      <c r="P2" s="94" t="s">
        <v>908</v>
      </c>
      <c r="Q2" s="94" t="s">
        <v>909</v>
      </c>
      <c r="R2" s="94" t="s">
        <v>910</v>
      </c>
      <c r="S2" s="94" t="s">
        <v>911</v>
      </c>
      <c r="T2" s="96" t="s">
        <v>912</v>
      </c>
      <c r="U2" s="96" t="s">
        <v>913</v>
      </c>
      <c r="V2" s="97" t="s">
        <v>914</v>
      </c>
      <c r="W2" s="96" t="s">
        <v>915</v>
      </c>
      <c r="X2" s="96" t="s">
        <v>916</v>
      </c>
      <c r="Y2" s="96" t="s">
        <v>917</v>
      </c>
      <c r="Z2" s="96" t="s">
        <v>918</v>
      </c>
      <c r="AA2" s="98" t="s">
        <v>919</v>
      </c>
      <c r="AB2" s="98" t="s">
        <v>920</v>
      </c>
      <c r="AC2" s="98" t="s">
        <v>921</v>
      </c>
      <c r="AD2" s="99" t="s">
        <v>922</v>
      </c>
      <c r="AE2" s="99" t="s">
        <v>923</v>
      </c>
      <c r="AF2" s="100" t="s">
        <v>924</v>
      </c>
    </row>
    <row r="3" spans="1:32" s="54" customFormat="1" x14ac:dyDescent="0.3">
      <c r="A3" s="51"/>
      <c r="B3" s="53">
        <f t="shared" ref="B3:B42" si="0">IF(COUNT(I3:AF3,"")&lt;COUNTA(I3:AF3),1,0)</f>
        <v>0</v>
      </c>
      <c r="C3" s="60"/>
      <c r="D3" s="60">
        <v>1</v>
      </c>
      <c r="E3" s="60" t="s">
        <v>59</v>
      </c>
      <c r="F3" s="60" t="s">
        <v>53</v>
      </c>
      <c r="G3" s="60" t="s">
        <v>60</v>
      </c>
      <c r="H3" s="55" t="s">
        <v>61</v>
      </c>
      <c r="I3" s="101"/>
      <c r="J3" s="60"/>
      <c r="K3" s="60"/>
      <c r="L3" s="60"/>
      <c r="M3" s="60"/>
      <c r="N3" s="60"/>
      <c r="O3" s="60"/>
      <c r="P3" s="60"/>
      <c r="Q3" s="60"/>
      <c r="R3" s="60"/>
      <c r="S3" s="60"/>
      <c r="T3" s="60"/>
      <c r="U3" s="60"/>
      <c r="V3" s="60"/>
      <c r="W3" s="60"/>
      <c r="X3" s="60"/>
      <c r="Y3" s="60"/>
      <c r="Z3" s="60"/>
      <c r="AA3" s="60"/>
      <c r="AB3" s="60"/>
      <c r="AC3" s="60"/>
      <c r="AD3" s="60"/>
      <c r="AE3" s="60"/>
      <c r="AF3" s="102"/>
    </row>
    <row r="4" spans="1:32" s="54" customFormat="1" x14ac:dyDescent="0.3">
      <c r="A4" s="51"/>
      <c r="B4" s="53">
        <f t="shared" si="0"/>
        <v>0</v>
      </c>
      <c r="C4" s="60"/>
      <c r="D4" s="60">
        <v>1</v>
      </c>
      <c r="E4" s="60" t="s">
        <v>59</v>
      </c>
      <c r="F4" s="60" t="s">
        <v>53</v>
      </c>
      <c r="G4" s="60" t="s">
        <v>66</v>
      </c>
      <c r="H4" s="55" t="s">
        <v>67</v>
      </c>
      <c r="I4" s="101"/>
      <c r="J4" s="60"/>
      <c r="K4" s="60"/>
      <c r="L4" s="60"/>
      <c r="M4" s="60"/>
      <c r="N4" s="60"/>
      <c r="O4" s="60"/>
      <c r="P4" s="60"/>
      <c r="Q4" s="60"/>
      <c r="R4" s="60"/>
      <c r="S4" s="60"/>
      <c r="T4" s="60"/>
      <c r="U4" s="60"/>
      <c r="V4" s="60"/>
      <c r="W4" s="60"/>
      <c r="X4" s="60"/>
      <c r="Y4" s="60"/>
      <c r="Z4" s="60"/>
      <c r="AA4" s="60"/>
      <c r="AB4" s="60"/>
      <c r="AC4" s="60"/>
      <c r="AD4" s="60"/>
      <c r="AE4" s="60"/>
      <c r="AF4" s="102"/>
    </row>
    <row r="5" spans="1:32" s="54" customFormat="1" x14ac:dyDescent="0.3">
      <c r="A5" s="51"/>
      <c r="B5" s="53">
        <f t="shared" si="0"/>
        <v>1</v>
      </c>
      <c r="C5" s="60"/>
      <c r="D5" s="60">
        <v>1</v>
      </c>
      <c r="E5" s="60" t="s">
        <v>59</v>
      </c>
      <c r="F5" s="60" t="s">
        <v>53</v>
      </c>
      <c r="G5" s="60" t="s">
        <v>72</v>
      </c>
      <c r="H5" s="55" t="s">
        <v>73</v>
      </c>
      <c r="I5" s="101"/>
      <c r="J5" s="60"/>
      <c r="K5" s="60"/>
      <c r="L5" s="60" t="s">
        <v>55</v>
      </c>
      <c r="M5" s="60"/>
      <c r="N5" s="60"/>
      <c r="O5" s="60"/>
      <c r="P5" s="60"/>
      <c r="Q5" s="60"/>
      <c r="R5" s="60"/>
      <c r="S5" s="60"/>
      <c r="T5" s="60"/>
      <c r="U5" s="60"/>
      <c r="V5" s="60"/>
      <c r="W5" s="60"/>
      <c r="X5" s="60"/>
      <c r="Y5" s="60"/>
      <c r="Z5" s="60"/>
      <c r="AA5" s="60"/>
      <c r="AB5" s="60"/>
      <c r="AC5" s="60"/>
      <c r="AD5" s="60"/>
      <c r="AE5" s="60"/>
      <c r="AF5" s="102"/>
    </row>
    <row r="6" spans="1:32" s="54" customFormat="1" x14ac:dyDescent="0.3">
      <c r="A6" s="51"/>
      <c r="B6" s="53">
        <f t="shared" si="0"/>
        <v>1</v>
      </c>
      <c r="C6" s="60"/>
      <c r="D6" s="60">
        <v>1</v>
      </c>
      <c r="E6" s="60" t="s">
        <v>59</v>
      </c>
      <c r="F6" s="60" t="s">
        <v>53</v>
      </c>
      <c r="G6" s="60" t="s">
        <v>78</v>
      </c>
      <c r="H6" s="55" t="s">
        <v>79</v>
      </c>
      <c r="I6" s="101"/>
      <c r="J6" s="60"/>
      <c r="K6" s="60"/>
      <c r="L6" s="61" t="s">
        <v>925</v>
      </c>
      <c r="M6" s="60"/>
      <c r="N6" s="60"/>
      <c r="O6" s="60"/>
      <c r="P6" s="60" t="s">
        <v>928</v>
      </c>
      <c r="Q6" s="60" t="s">
        <v>928</v>
      </c>
      <c r="R6" s="60"/>
      <c r="S6" s="60"/>
      <c r="T6" s="60"/>
      <c r="U6" s="60"/>
      <c r="V6" s="60"/>
      <c r="W6" s="60"/>
      <c r="X6" s="60"/>
      <c r="Y6" s="60"/>
      <c r="Z6" s="60"/>
      <c r="AA6" s="60"/>
      <c r="AB6" s="60"/>
      <c r="AC6" s="60"/>
      <c r="AD6" s="60"/>
      <c r="AE6" s="60"/>
      <c r="AF6" s="102"/>
    </row>
    <row r="7" spans="1:32" s="54" customFormat="1" x14ac:dyDescent="0.3">
      <c r="A7" s="51"/>
      <c r="B7" s="53">
        <f t="shared" si="0"/>
        <v>1</v>
      </c>
      <c r="C7" s="60"/>
      <c r="D7" s="60">
        <v>1</v>
      </c>
      <c r="E7" s="60" t="s">
        <v>59</v>
      </c>
      <c r="F7" s="60" t="s">
        <v>54</v>
      </c>
      <c r="G7" s="60" t="s">
        <v>84</v>
      </c>
      <c r="H7" s="55" t="s">
        <v>85</v>
      </c>
      <c r="I7" s="101"/>
      <c r="J7" s="60"/>
      <c r="K7" s="60" t="s">
        <v>931</v>
      </c>
      <c r="L7" s="60"/>
      <c r="M7" s="60"/>
      <c r="N7" s="60"/>
      <c r="O7" s="60"/>
      <c r="P7" s="60"/>
      <c r="Q7" s="60"/>
      <c r="R7" s="60"/>
      <c r="S7" s="60"/>
      <c r="T7" s="60"/>
      <c r="U7" s="60"/>
      <c r="V7" s="60"/>
      <c r="W7" s="60"/>
      <c r="X7" s="60"/>
      <c r="Y7" s="60"/>
      <c r="Z7" s="60"/>
      <c r="AA7" s="60"/>
      <c r="AB7" s="60"/>
      <c r="AC7" s="60"/>
      <c r="AD7" s="60"/>
      <c r="AE7" s="60"/>
      <c r="AF7" s="102"/>
    </row>
    <row r="8" spans="1:32" s="54" customFormat="1" x14ac:dyDescent="0.3">
      <c r="A8" s="51"/>
      <c r="B8" s="53">
        <f t="shared" si="0"/>
        <v>1</v>
      </c>
      <c r="C8" s="60"/>
      <c r="D8" s="60">
        <v>1</v>
      </c>
      <c r="E8" s="60" t="s">
        <v>59</v>
      </c>
      <c r="F8" s="60" t="s">
        <v>54</v>
      </c>
      <c r="G8" s="60" t="s">
        <v>90</v>
      </c>
      <c r="H8" s="55" t="s">
        <v>91</v>
      </c>
      <c r="I8" s="101"/>
      <c r="J8" s="60"/>
      <c r="K8" s="60" t="s">
        <v>931</v>
      </c>
      <c r="L8" s="60"/>
      <c r="M8" s="60"/>
      <c r="N8" s="60"/>
      <c r="O8" s="60"/>
      <c r="P8" s="60"/>
      <c r="Q8" s="60"/>
      <c r="R8" s="60"/>
      <c r="S8" s="60"/>
      <c r="T8" s="60"/>
      <c r="U8" s="60"/>
      <c r="V8" s="60"/>
      <c r="W8" s="60"/>
      <c r="X8" s="60"/>
      <c r="Y8" s="60"/>
      <c r="Z8" s="60"/>
      <c r="AA8" s="60"/>
      <c r="AB8" s="60"/>
      <c r="AC8" s="60"/>
      <c r="AD8" s="60"/>
      <c r="AE8" s="60"/>
      <c r="AF8" s="102"/>
    </row>
    <row r="9" spans="1:32" s="54" customFormat="1" x14ac:dyDescent="0.3">
      <c r="A9" s="51"/>
      <c r="B9" s="53">
        <f t="shared" si="0"/>
        <v>1</v>
      </c>
      <c r="C9" s="60"/>
      <c r="D9" s="60">
        <v>1</v>
      </c>
      <c r="E9" s="60" t="s">
        <v>59</v>
      </c>
      <c r="F9" s="60" t="s">
        <v>54</v>
      </c>
      <c r="G9" s="60" t="s">
        <v>95</v>
      </c>
      <c r="H9" s="55" t="s">
        <v>96</v>
      </c>
      <c r="I9" s="101"/>
      <c r="J9" s="60"/>
      <c r="K9" s="60" t="s">
        <v>931</v>
      </c>
      <c r="L9" s="61" t="s">
        <v>925</v>
      </c>
      <c r="M9" s="60"/>
      <c r="N9" s="60"/>
      <c r="O9" s="60"/>
      <c r="P9" s="60"/>
      <c r="Q9" s="60"/>
      <c r="R9" s="60"/>
      <c r="S9" s="60"/>
      <c r="T9" s="60"/>
      <c r="U9" s="60"/>
      <c r="V9" s="60"/>
      <c r="W9" s="60"/>
      <c r="X9" s="60"/>
      <c r="Y9" s="60"/>
      <c r="Z9" s="60"/>
      <c r="AA9" s="60"/>
      <c r="AB9" s="60"/>
      <c r="AC9" s="60"/>
      <c r="AD9" s="60"/>
      <c r="AE9" s="60"/>
      <c r="AF9" s="102"/>
    </row>
    <row r="10" spans="1:32" s="54" customFormat="1" x14ac:dyDescent="0.3">
      <c r="A10" s="52" t="s">
        <v>873</v>
      </c>
      <c r="B10" s="53">
        <f t="shared" si="0"/>
        <v>1</v>
      </c>
      <c r="C10" s="60"/>
      <c r="D10" s="60">
        <v>1</v>
      </c>
      <c r="E10" s="60" t="s">
        <v>59</v>
      </c>
      <c r="F10" s="60" t="s">
        <v>54</v>
      </c>
      <c r="G10" s="60" t="s">
        <v>101</v>
      </c>
      <c r="H10" s="55" t="s">
        <v>102</v>
      </c>
      <c r="I10" s="101"/>
      <c r="J10" s="60"/>
      <c r="K10" s="60" t="s">
        <v>931</v>
      </c>
      <c r="L10" s="61" t="s">
        <v>925</v>
      </c>
      <c r="M10" s="60" t="s">
        <v>926</v>
      </c>
      <c r="N10" s="60"/>
      <c r="O10" s="60"/>
      <c r="P10" s="60" t="s">
        <v>927</v>
      </c>
      <c r="Q10" s="60" t="s">
        <v>927</v>
      </c>
      <c r="R10" s="60"/>
      <c r="S10" s="60"/>
      <c r="T10" s="60"/>
      <c r="U10" s="60"/>
      <c r="V10" s="60"/>
      <c r="W10" s="60"/>
      <c r="X10" s="60"/>
      <c r="Y10" s="64" t="s">
        <v>930</v>
      </c>
      <c r="Z10" s="64" t="s">
        <v>930</v>
      </c>
      <c r="AA10" s="60"/>
      <c r="AB10" s="60"/>
      <c r="AC10" s="60"/>
      <c r="AD10" s="60"/>
      <c r="AE10" s="62" t="s">
        <v>55</v>
      </c>
      <c r="AF10" s="102"/>
    </row>
    <row r="11" spans="1:32" s="54" customFormat="1" x14ac:dyDescent="0.3">
      <c r="A11" s="52" t="s">
        <v>873</v>
      </c>
      <c r="B11" s="53">
        <f t="shared" si="0"/>
        <v>1</v>
      </c>
      <c r="C11" s="60"/>
      <c r="D11" s="60">
        <v>1</v>
      </c>
      <c r="E11" s="60" t="s">
        <v>59</v>
      </c>
      <c r="F11" s="60" t="s">
        <v>54</v>
      </c>
      <c r="G11" s="60" t="s">
        <v>106</v>
      </c>
      <c r="H11" s="55" t="s">
        <v>107</v>
      </c>
      <c r="I11" s="101"/>
      <c r="J11" s="60"/>
      <c r="K11" s="60" t="s">
        <v>931</v>
      </c>
      <c r="L11" s="61" t="s">
        <v>925</v>
      </c>
      <c r="M11" s="60" t="s">
        <v>926</v>
      </c>
      <c r="N11" s="60"/>
      <c r="O11" s="60"/>
      <c r="P11" s="60" t="s">
        <v>927</v>
      </c>
      <c r="Q11" s="60" t="s">
        <v>927</v>
      </c>
      <c r="R11" s="60"/>
      <c r="S11" s="60" t="s">
        <v>932</v>
      </c>
      <c r="T11" s="60"/>
      <c r="U11" s="60"/>
      <c r="V11" s="60"/>
      <c r="W11" s="60"/>
      <c r="X11" s="60"/>
      <c r="Y11" s="64" t="s">
        <v>930</v>
      </c>
      <c r="Z11" s="64" t="s">
        <v>930</v>
      </c>
      <c r="AA11" s="60"/>
      <c r="AB11" s="60"/>
      <c r="AC11" s="60"/>
      <c r="AD11" s="60"/>
      <c r="AE11" s="62" t="s">
        <v>55</v>
      </c>
      <c r="AF11" s="102"/>
    </row>
    <row r="12" spans="1:32" s="54" customFormat="1" x14ac:dyDescent="0.3">
      <c r="A12" s="52" t="s">
        <v>873</v>
      </c>
      <c r="B12" s="53">
        <f t="shared" si="0"/>
        <v>1</v>
      </c>
      <c r="C12" s="60"/>
      <c r="D12" s="60">
        <v>1</v>
      </c>
      <c r="E12" s="60" t="s">
        <v>59</v>
      </c>
      <c r="F12" s="60" t="s">
        <v>54</v>
      </c>
      <c r="G12" s="60" t="s">
        <v>111</v>
      </c>
      <c r="H12" s="55" t="s">
        <v>112</v>
      </c>
      <c r="I12" s="101"/>
      <c r="J12" s="60"/>
      <c r="K12" s="60" t="s">
        <v>933</v>
      </c>
      <c r="L12" s="61" t="s">
        <v>925</v>
      </c>
      <c r="M12" s="60" t="s">
        <v>926</v>
      </c>
      <c r="N12" s="60"/>
      <c r="O12" s="60"/>
      <c r="P12" s="60" t="s">
        <v>927</v>
      </c>
      <c r="Q12" s="60" t="s">
        <v>927</v>
      </c>
      <c r="R12" s="60"/>
      <c r="S12" s="60"/>
      <c r="T12" s="60"/>
      <c r="U12" s="60"/>
      <c r="V12" s="60"/>
      <c r="W12" s="60"/>
      <c r="X12" s="60"/>
      <c r="Y12" s="64" t="s">
        <v>930</v>
      </c>
      <c r="Z12" s="64" t="s">
        <v>930</v>
      </c>
      <c r="AA12" s="60"/>
      <c r="AB12" s="60"/>
      <c r="AC12" s="60"/>
      <c r="AD12" s="60"/>
      <c r="AE12" s="62" t="s">
        <v>55</v>
      </c>
      <c r="AF12" s="102"/>
    </row>
    <row r="13" spans="1:32" s="54" customFormat="1" x14ac:dyDescent="0.3">
      <c r="A13" s="51"/>
      <c r="B13" s="53">
        <f t="shared" si="0"/>
        <v>1</v>
      </c>
      <c r="C13" s="60"/>
      <c r="D13" s="60">
        <v>1</v>
      </c>
      <c r="E13" s="60" t="s">
        <v>59</v>
      </c>
      <c r="F13" s="60" t="s">
        <v>54</v>
      </c>
      <c r="G13" s="60" t="s">
        <v>116</v>
      </c>
      <c r="H13" s="55" t="s">
        <v>117</v>
      </c>
      <c r="I13" s="101"/>
      <c r="J13" s="60"/>
      <c r="K13" s="60"/>
      <c r="L13" s="61" t="s">
        <v>925</v>
      </c>
      <c r="M13" s="60"/>
      <c r="N13" s="60"/>
      <c r="O13" s="60"/>
      <c r="P13" s="60"/>
      <c r="Q13" s="60"/>
      <c r="R13" s="60"/>
      <c r="S13" s="60"/>
      <c r="T13" s="60"/>
      <c r="U13" s="60"/>
      <c r="V13" s="60"/>
      <c r="W13" s="60"/>
      <c r="X13" s="60"/>
      <c r="Y13" s="60"/>
      <c r="Z13" s="60"/>
      <c r="AA13" s="60"/>
      <c r="AB13" s="60"/>
      <c r="AC13" s="60"/>
      <c r="AD13" s="60"/>
      <c r="AE13" s="62"/>
      <c r="AF13" s="102"/>
    </row>
    <row r="14" spans="1:32" s="54" customFormat="1" x14ac:dyDescent="0.3">
      <c r="A14" s="51"/>
      <c r="B14" s="53">
        <f t="shared" si="0"/>
        <v>1</v>
      </c>
      <c r="C14" s="60"/>
      <c r="D14" s="60">
        <v>1</v>
      </c>
      <c r="E14" s="60" t="s">
        <v>59</v>
      </c>
      <c r="F14" s="60" t="s">
        <v>54</v>
      </c>
      <c r="G14" s="60" t="s">
        <v>121</v>
      </c>
      <c r="H14" s="55" t="s">
        <v>122</v>
      </c>
      <c r="I14" s="101"/>
      <c r="J14" s="60"/>
      <c r="K14" s="60" t="s">
        <v>931</v>
      </c>
      <c r="L14" s="60"/>
      <c r="M14" s="60"/>
      <c r="N14" s="60"/>
      <c r="O14" s="60"/>
      <c r="P14" s="60"/>
      <c r="Q14" s="60"/>
      <c r="R14" s="60"/>
      <c r="S14" s="60"/>
      <c r="T14" s="60"/>
      <c r="U14" s="60"/>
      <c r="V14" s="60"/>
      <c r="W14" s="60"/>
      <c r="X14" s="60"/>
      <c r="Y14" s="60"/>
      <c r="Z14" s="60"/>
      <c r="AA14" s="60"/>
      <c r="AB14" s="60"/>
      <c r="AC14" s="60"/>
      <c r="AD14" s="60"/>
      <c r="AE14" s="62"/>
      <c r="AF14" s="102"/>
    </row>
    <row r="15" spans="1:32" s="54" customFormat="1" x14ac:dyDescent="0.3">
      <c r="A15" s="51"/>
      <c r="B15" s="53">
        <f t="shared" si="0"/>
        <v>1</v>
      </c>
      <c r="C15" s="60"/>
      <c r="D15" s="60">
        <v>1</v>
      </c>
      <c r="E15" s="60" t="s">
        <v>59</v>
      </c>
      <c r="F15" s="60" t="s">
        <v>54</v>
      </c>
      <c r="G15" s="60" t="s">
        <v>126</v>
      </c>
      <c r="H15" s="55" t="s">
        <v>127</v>
      </c>
      <c r="I15" s="101"/>
      <c r="J15" s="60"/>
      <c r="K15" s="60"/>
      <c r="L15" s="61" t="s">
        <v>925</v>
      </c>
      <c r="M15" s="60"/>
      <c r="N15" s="60"/>
      <c r="O15" s="60"/>
      <c r="P15" s="60"/>
      <c r="Q15" s="60"/>
      <c r="R15" s="60"/>
      <c r="S15" s="60"/>
      <c r="T15" s="60"/>
      <c r="U15" s="60"/>
      <c r="V15" s="60"/>
      <c r="W15" s="60"/>
      <c r="X15" s="60"/>
      <c r="Y15" s="60"/>
      <c r="Z15" s="60"/>
      <c r="AA15" s="60"/>
      <c r="AB15" s="60"/>
      <c r="AC15" s="60"/>
      <c r="AD15" s="60"/>
      <c r="AE15" s="62"/>
      <c r="AF15" s="102"/>
    </row>
    <row r="16" spans="1:32" s="54" customFormat="1" x14ac:dyDescent="0.3">
      <c r="A16" s="52" t="s">
        <v>873</v>
      </c>
      <c r="B16" s="53">
        <f t="shared" si="0"/>
        <v>1</v>
      </c>
      <c r="C16" s="60"/>
      <c r="D16" s="60">
        <v>1</v>
      </c>
      <c r="E16" s="60" t="s">
        <v>59</v>
      </c>
      <c r="F16" s="60" t="s">
        <v>54</v>
      </c>
      <c r="G16" s="60" t="s">
        <v>131</v>
      </c>
      <c r="H16" s="55" t="s">
        <v>132</v>
      </c>
      <c r="I16" s="101"/>
      <c r="J16" s="60"/>
      <c r="K16" s="60" t="s">
        <v>931</v>
      </c>
      <c r="L16" s="61" t="s">
        <v>925</v>
      </c>
      <c r="M16" s="60" t="s">
        <v>926</v>
      </c>
      <c r="N16" s="60"/>
      <c r="O16" s="60"/>
      <c r="P16" s="60" t="s">
        <v>927</v>
      </c>
      <c r="Q16" s="60" t="s">
        <v>927</v>
      </c>
      <c r="R16" s="60"/>
      <c r="S16" s="60"/>
      <c r="T16" s="60"/>
      <c r="U16" s="60"/>
      <c r="V16" s="60"/>
      <c r="W16" s="60"/>
      <c r="X16" s="60"/>
      <c r="Y16" s="64" t="s">
        <v>930</v>
      </c>
      <c r="Z16" s="64" t="s">
        <v>930</v>
      </c>
      <c r="AA16" s="60"/>
      <c r="AB16" s="60"/>
      <c r="AC16" s="60"/>
      <c r="AD16" s="60"/>
      <c r="AE16" s="62" t="s">
        <v>55</v>
      </c>
      <c r="AF16" s="102"/>
    </row>
    <row r="17" spans="1:32" s="54" customFormat="1" x14ac:dyDescent="0.3">
      <c r="A17" s="52" t="s">
        <v>873</v>
      </c>
      <c r="B17" s="53">
        <f t="shared" si="0"/>
        <v>1</v>
      </c>
      <c r="C17" s="60"/>
      <c r="D17" s="60">
        <v>1</v>
      </c>
      <c r="E17" s="60" t="s">
        <v>59</v>
      </c>
      <c r="F17" s="60" t="s">
        <v>54</v>
      </c>
      <c r="G17" s="60" t="s">
        <v>136</v>
      </c>
      <c r="H17" s="55" t="s">
        <v>137</v>
      </c>
      <c r="I17" s="101"/>
      <c r="J17" s="60"/>
      <c r="K17" s="60" t="s">
        <v>931</v>
      </c>
      <c r="L17" s="61" t="s">
        <v>925</v>
      </c>
      <c r="M17" s="60" t="s">
        <v>926</v>
      </c>
      <c r="N17" s="60"/>
      <c r="O17" s="60"/>
      <c r="P17" s="60" t="s">
        <v>927</v>
      </c>
      <c r="Q17" s="60" t="s">
        <v>927</v>
      </c>
      <c r="R17" s="60"/>
      <c r="S17" s="60"/>
      <c r="T17" s="60"/>
      <c r="U17" s="60"/>
      <c r="V17" s="60"/>
      <c r="W17" s="60"/>
      <c r="X17" s="60"/>
      <c r="Y17" s="64" t="s">
        <v>930</v>
      </c>
      <c r="Z17" s="64" t="s">
        <v>930</v>
      </c>
      <c r="AA17" s="60"/>
      <c r="AB17" s="60"/>
      <c r="AC17" s="60"/>
      <c r="AD17" s="60"/>
      <c r="AE17" s="62" t="s">
        <v>55</v>
      </c>
      <c r="AF17" s="102"/>
    </row>
    <row r="18" spans="1:32" s="54" customFormat="1" x14ac:dyDescent="0.3">
      <c r="A18" s="51"/>
      <c r="B18" s="53">
        <f t="shared" si="0"/>
        <v>1</v>
      </c>
      <c r="C18" s="60"/>
      <c r="D18" s="60">
        <v>1</v>
      </c>
      <c r="E18" s="60" t="s">
        <v>59</v>
      </c>
      <c r="F18" s="60" t="s">
        <v>54</v>
      </c>
      <c r="G18" s="60" t="s">
        <v>141</v>
      </c>
      <c r="H18" s="55" t="s">
        <v>142</v>
      </c>
      <c r="I18" s="101"/>
      <c r="J18" s="60"/>
      <c r="K18" s="60" t="s">
        <v>931</v>
      </c>
      <c r="L18" s="60"/>
      <c r="M18" s="60"/>
      <c r="N18" s="60"/>
      <c r="O18" s="60"/>
      <c r="P18" s="60"/>
      <c r="Q18" s="60"/>
      <c r="R18" s="60"/>
      <c r="S18" s="60"/>
      <c r="T18" s="60"/>
      <c r="U18" s="60"/>
      <c r="V18" s="60"/>
      <c r="W18" s="60"/>
      <c r="X18" s="60"/>
      <c r="Y18" s="60"/>
      <c r="Z18" s="60"/>
      <c r="AA18" s="60"/>
      <c r="AB18" s="60"/>
      <c r="AC18" s="60"/>
      <c r="AD18" s="60"/>
      <c r="AE18" s="60"/>
      <c r="AF18" s="102"/>
    </row>
    <row r="19" spans="1:32" s="54" customFormat="1" x14ac:dyDescent="0.3">
      <c r="A19" s="51"/>
      <c r="B19" s="53">
        <f t="shared" si="0"/>
        <v>1</v>
      </c>
      <c r="C19" s="60"/>
      <c r="D19" s="60">
        <v>1</v>
      </c>
      <c r="E19" s="60" t="s">
        <v>59</v>
      </c>
      <c r="F19" s="60" t="s">
        <v>54</v>
      </c>
      <c r="G19" s="60" t="s">
        <v>146</v>
      </c>
      <c r="H19" s="55" t="s">
        <v>147</v>
      </c>
      <c r="I19" s="101"/>
      <c r="J19" s="60"/>
      <c r="K19" s="60" t="s">
        <v>931</v>
      </c>
      <c r="L19" s="60"/>
      <c r="M19" s="60"/>
      <c r="N19" s="60"/>
      <c r="O19" s="60"/>
      <c r="P19" s="60"/>
      <c r="Q19" s="60"/>
      <c r="R19" s="60"/>
      <c r="S19" s="60"/>
      <c r="T19" s="60"/>
      <c r="U19" s="60"/>
      <c r="V19" s="60"/>
      <c r="W19" s="60"/>
      <c r="X19" s="60"/>
      <c r="Y19" s="60"/>
      <c r="Z19" s="60"/>
      <c r="AA19" s="60"/>
      <c r="AB19" s="60"/>
      <c r="AC19" s="60"/>
      <c r="AD19" s="60"/>
      <c r="AE19" s="60"/>
      <c r="AF19" s="102"/>
    </row>
    <row r="20" spans="1:32" s="54" customFormat="1" x14ac:dyDescent="0.3">
      <c r="A20" s="51"/>
      <c r="B20" s="53">
        <f t="shared" si="0"/>
        <v>1</v>
      </c>
      <c r="C20" s="60"/>
      <c r="D20" s="60">
        <v>1</v>
      </c>
      <c r="E20" s="60" t="s">
        <v>59</v>
      </c>
      <c r="F20" s="60" t="s">
        <v>54</v>
      </c>
      <c r="G20" s="60" t="s">
        <v>152</v>
      </c>
      <c r="H20" s="55" t="s">
        <v>153</v>
      </c>
      <c r="I20" s="101"/>
      <c r="J20" s="60"/>
      <c r="K20" s="60" t="s">
        <v>931</v>
      </c>
      <c r="L20" s="61" t="s">
        <v>925</v>
      </c>
      <c r="M20" s="60"/>
      <c r="N20" s="60"/>
      <c r="O20" s="60"/>
      <c r="P20" s="60"/>
      <c r="Q20" s="60"/>
      <c r="R20" s="60"/>
      <c r="S20" s="60"/>
      <c r="T20" s="60"/>
      <c r="U20" s="60"/>
      <c r="V20" s="60"/>
      <c r="W20" s="60"/>
      <c r="X20" s="60"/>
      <c r="Y20" s="60"/>
      <c r="Z20" s="60"/>
      <c r="AA20" s="60"/>
      <c r="AB20" s="60"/>
      <c r="AC20" s="60"/>
      <c r="AD20" s="60"/>
      <c r="AE20" s="60"/>
      <c r="AF20" s="102"/>
    </row>
    <row r="21" spans="1:32" s="54" customFormat="1" x14ac:dyDescent="0.3">
      <c r="A21" s="52" t="s">
        <v>873</v>
      </c>
      <c r="B21" s="53">
        <f t="shared" si="0"/>
        <v>1</v>
      </c>
      <c r="C21" s="60"/>
      <c r="D21" s="60">
        <v>1</v>
      </c>
      <c r="E21" s="60" t="s">
        <v>59</v>
      </c>
      <c r="F21" s="60" t="s">
        <v>54</v>
      </c>
      <c r="G21" s="60" t="s">
        <v>157</v>
      </c>
      <c r="H21" s="55" t="s">
        <v>158</v>
      </c>
      <c r="I21" s="101"/>
      <c r="J21" s="60"/>
      <c r="K21" s="60" t="s">
        <v>931</v>
      </c>
      <c r="L21" s="60"/>
      <c r="M21" s="60"/>
      <c r="N21" s="60"/>
      <c r="O21" s="60"/>
      <c r="P21" s="60"/>
      <c r="Q21" s="60"/>
      <c r="R21" s="60"/>
      <c r="S21" s="60"/>
      <c r="T21" s="60"/>
      <c r="U21" s="60"/>
      <c r="V21" s="60"/>
      <c r="W21" s="60"/>
      <c r="X21" s="60"/>
      <c r="Y21" s="60"/>
      <c r="Z21" s="60"/>
      <c r="AA21" s="60"/>
      <c r="AB21" s="60"/>
      <c r="AC21" s="60"/>
      <c r="AD21" s="60"/>
      <c r="AE21" s="62" t="s">
        <v>55</v>
      </c>
      <c r="AF21" s="102"/>
    </row>
    <row r="22" spans="1:32" s="54" customFormat="1" x14ac:dyDescent="0.3">
      <c r="A22" s="51"/>
      <c r="B22" s="53">
        <f t="shared" si="0"/>
        <v>1</v>
      </c>
      <c r="C22" s="60"/>
      <c r="D22" s="60">
        <v>1</v>
      </c>
      <c r="E22" s="60" t="s">
        <v>59</v>
      </c>
      <c r="F22" s="60" t="s">
        <v>54</v>
      </c>
      <c r="G22" s="60" t="s">
        <v>162</v>
      </c>
      <c r="H22" s="55" t="s">
        <v>163</v>
      </c>
      <c r="I22" s="101"/>
      <c r="J22" s="60"/>
      <c r="K22" s="60" t="s">
        <v>931</v>
      </c>
      <c r="L22" s="61" t="s">
        <v>925</v>
      </c>
      <c r="M22" s="60"/>
      <c r="N22" s="60"/>
      <c r="O22" s="60"/>
      <c r="P22" s="60"/>
      <c r="Q22" s="60"/>
      <c r="R22" s="60"/>
      <c r="S22" s="60"/>
      <c r="T22" s="60"/>
      <c r="U22" s="60"/>
      <c r="V22" s="60"/>
      <c r="W22" s="60"/>
      <c r="X22" s="60"/>
      <c r="Y22" s="60"/>
      <c r="Z22" s="60"/>
      <c r="AA22" s="60"/>
      <c r="AB22" s="60"/>
      <c r="AC22" s="60"/>
      <c r="AD22" s="60"/>
      <c r="AE22" s="60"/>
      <c r="AF22" s="102"/>
    </row>
    <row r="23" spans="1:32" s="54" customFormat="1" x14ac:dyDescent="0.3">
      <c r="A23" s="51"/>
      <c r="B23" s="53">
        <f t="shared" si="0"/>
        <v>1</v>
      </c>
      <c r="C23" s="60"/>
      <c r="D23" s="60">
        <v>1</v>
      </c>
      <c r="E23" s="60" t="s">
        <v>59</v>
      </c>
      <c r="F23" s="60" t="s">
        <v>54</v>
      </c>
      <c r="G23" s="60" t="s">
        <v>168</v>
      </c>
      <c r="H23" s="55" t="s">
        <v>169</v>
      </c>
      <c r="I23" s="101"/>
      <c r="J23" s="60"/>
      <c r="K23" s="60" t="s">
        <v>931</v>
      </c>
      <c r="L23" s="60"/>
      <c r="M23" s="60"/>
      <c r="N23" s="60"/>
      <c r="O23" s="60"/>
      <c r="P23" s="60"/>
      <c r="Q23" s="60"/>
      <c r="R23" s="60"/>
      <c r="S23" s="60"/>
      <c r="T23" s="60"/>
      <c r="U23" s="60"/>
      <c r="V23" s="60"/>
      <c r="W23" s="60"/>
      <c r="X23" s="60"/>
      <c r="Y23" s="60"/>
      <c r="Z23" s="60"/>
      <c r="AA23" s="60"/>
      <c r="AB23" s="60"/>
      <c r="AC23" s="60"/>
      <c r="AD23" s="60"/>
      <c r="AE23" s="60"/>
      <c r="AF23" s="102"/>
    </row>
    <row r="24" spans="1:32" s="54" customFormat="1" x14ac:dyDescent="0.3">
      <c r="A24" s="51"/>
      <c r="B24" s="53">
        <f t="shared" si="0"/>
        <v>1</v>
      </c>
      <c r="C24" s="60"/>
      <c r="D24" s="60">
        <v>1</v>
      </c>
      <c r="E24" s="60" t="s">
        <v>59</v>
      </c>
      <c r="F24" s="60" t="s">
        <v>54</v>
      </c>
      <c r="G24" s="60" t="s">
        <v>173</v>
      </c>
      <c r="H24" s="55" t="s">
        <v>174</v>
      </c>
      <c r="I24" s="101"/>
      <c r="J24" s="60"/>
      <c r="K24" s="60" t="s">
        <v>931</v>
      </c>
      <c r="L24" s="60"/>
      <c r="M24" s="60"/>
      <c r="N24" s="60"/>
      <c r="O24" s="60"/>
      <c r="P24" s="60"/>
      <c r="Q24" s="60"/>
      <c r="R24" s="60"/>
      <c r="S24" s="60"/>
      <c r="T24" s="60"/>
      <c r="U24" s="60"/>
      <c r="V24" s="60"/>
      <c r="W24" s="60"/>
      <c r="X24" s="60"/>
      <c r="Y24" s="60"/>
      <c r="Z24" s="60"/>
      <c r="AA24" s="60"/>
      <c r="AB24" s="60"/>
      <c r="AC24" s="60"/>
      <c r="AD24" s="60"/>
      <c r="AE24" s="60"/>
      <c r="AF24" s="102"/>
    </row>
    <row r="25" spans="1:32" s="54" customFormat="1" x14ac:dyDescent="0.3">
      <c r="A25" s="51"/>
      <c r="B25" s="53">
        <f t="shared" si="0"/>
        <v>0</v>
      </c>
      <c r="C25" s="60"/>
      <c r="D25" s="60">
        <v>1</v>
      </c>
      <c r="E25" s="60" t="s">
        <v>59</v>
      </c>
      <c r="F25" s="60" t="s">
        <v>54</v>
      </c>
      <c r="G25" s="60" t="s">
        <v>179</v>
      </c>
      <c r="H25" s="55" t="s">
        <v>180</v>
      </c>
      <c r="I25" s="101"/>
      <c r="J25" s="60"/>
      <c r="K25" s="60"/>
      <c r="L25" s="60"/>
      <c r="M25" s="60"/>
      <c r="N25" s="60"/>
      <c r="O25" s="60"/>
      <c r="P25" s="60"/>
      <c r="Q25" s="60"/>
      <c r="R25" s="60"/>
      <c r="S25" s="60"/>
      <c r="T25" s="60"/>
      <c r="U25" s="60"/>
      <c r="V25" s="60"/>
      <c r="W25" s="60"/>
      <c r="X25" s="60"/>
      <c r="Y25" s="60"/>
      <c r="Z25" s="60"/>
      <c r="AA25" s="60"/>
      <c r="AB25" s="60"/>
      <c r="AC25" s="60"/>
      <c r="AD25" s="60"/>
      <c r="AE25" s="60"/>
      <c r="AF25" s="102"/>
    </row>
    <row r="26" spans="1:32" s="54" customFormat="1" x14ac:dyDescent="0.3">
      <c r="A26" s="51"/>
      <c r="B26" s="53">
        <f t="shared" si="0"/>
        <v>0</v>
      </c>
      <c r="C26" s="60"/>
      <c r="D26" s="60">
        <v>1</v>
      </c>
      <c r="E26" s="60" t="s">
        <v>59</v>
      </c>
      <c r="F26" s="60" t="s">
        <v>54</v>
      </c>
      <c r="G26" s="60" t="s">
        <v>185</v>
      </c>
      <c r="H26" s="55" t="s">
        <v>186</v>
      </c>
      <c r="I26" s="101"/>
      <c r="J26" s="60"/>
      <c r="K26" s="60"/>
      <c r="L26" s="60"/>
      <c r="M26" s="60"/>
      <c r="N26" s="60"/>
      <c r="O26" s="60"/>
      <c r="P26" s="60"/>
      <c r="Q26" s="60"/>
      <c r="R26" s="60"/>
      <c r="S26" s="60"/>
      <c r="T26" s="60"/>
      <c r="U26" s="60"/>
      <c r="V26" s="60"/>
      <c r="W26" s="60"/>
      <c r="X26" s="60"/>
      <c r="Y26" s="60"/>
      <c r="Z26" s="60"/>
      <c r="AA26" s="60"/>
      <c r="AB26" s="60"/>
      <c r="AC26" s="60"/>
      <c r="AD26" s="60"/>
      <c r="AE26" s="60"/>
      <c r="AF26" s="102"/>
    </row>
    <row r="27" spans="1:32" s="54" customFormat="1" x14ac:dyDescent="0.3">
      <c r="A27" s="51"/>
      <c r="B27" s="53">
        <f t="shared" si="0"/>
        <v>0</v>
      </c>
      <c r="C27" s="60"/>
      <c r="D27" s="60">
        <v>1</v>
      </c>
      <c r="E27" s="60" t="s">
        <v>59</v>
      </c>
      <c r="F27" s="60" t="s">
        <v>54</v>
      </c>
      <c r="G27" s="60" t="s">
        <v>190</v>
      </c>
      <c r="H27" s="55" t="s">
        <v>191</v>
      </c>
      <c r="I27" s="101"/>
      <c r="J27" s="60"/>
      <c r="K27" s="60"/>
      <c r="L27" s="60"/>
      <c r="M27" s="60"/>
      <c r="N27" s="60"/>
      <c r="O27" s="60"/>
      <c r="P27" s="60"/>
      <c r="Q27" s="60"/>
      <c r="R27" s="60"/>
      <c r="S27" s="60"/>
      <c r="T27" s="60"/>
      <c r="U27" s="60"/>
      <c r="V27" s="60"/>
      <c r="W27" s="60"/>
      <c r="X27" s="60"/>
      <c r="Y27" s="60"/>
      <c r="Z27" s="60"/>
      <c r="AA27" s="60"/>
      <c r="AB27" s="60"/>
      <c r="AC27" s="60"/>
      <c r="AD27" s="60"/>
      <c r="AE27" s="60"/>
      <c r="AF27" s="102"/>
    </row>
    <row r="28" spans="1:32" s="54" customFormat="1" x14ac:dyDescent="0.3">
      <c r="A28" s="51"/>
      <c r="B28" s="53">
        <f t="shared" si="0"/>
        <v>1</v>
      </c>
      <c r="C28" s="60"/>
      <c r="D28" s="60">
        <v>1</v>
      </c>
      <c r="E28" s="60" t="s">
        <v>59</v>
      </c>
      <c r="F28" s="60" t="s">
        <v>54</v>
      </c>
      <c r="G28" s="60" t="s">
        <v>195</v>
      </c>
      <c r="H28" s="55" t="s">
        <v>196</v>
      </c>
      <c r="I28" s="101"/>
      <c r="J28" s="60"/>
      <c r="K28" s="60"/>
      <c r="L28" s="60" t="s">
        <v>55</v>
      </c>
      <c r="M28" s="60"/>
      <c r="N28" s="60"/>
      <c r="O28" s="60"/>
      <c r="P28" s="60"/>
      <c r="Q28" s="60"/>
      <c r="R28" s="60"/>
      <c r="S28" s="60"/>
      <c r="T28" s="60"/>
      <c r="U28" s="60"/>
      <c r="V28" s="60"/>
      <c r="W28" s="60"/>
      <c r="X28" s="60"/>
      <c r="Y28" s="60"/>
      <c r="Z28" s="60"/>
      <c r="AA28" s="60"/>
      <c r="AB28" s="60"/>
      <c r="AC28" s="60"/>
      <c r="AD28" s="60"/>
      <c r="AE28" s="60"/>
      <c r="AF28" s="102"/>
    </row>
    <row r="29" spans="1:32" s="54" customFormat="1" x14ac:dyDescent="0.3">
      <c r="A29" s="51"/>
      <c r="B29" s="53">
        <f t="shared" si="0"/>
        <v>0</v>
      </c>
      <c r="C29" s="60"/>
      <c r="D29" s="60">
        <v>1</v>
      </c>
      <c r="E29" s="60" t="s">
        <v>59</v>
      </c>
      <c r="F29" s="60" t="s">
        <v>54</v>
      </c>
      <c r="G29" s="60" t="s">
        <v>201</v>
      </c>
      <c r="H29" s="55" t="s">
        <v>202</v>
      </c>
      <c r="I29" s="101"/>
      <c r="J29" s="60"/>
      <c r="K29" s="60"/>
      <c r="L29" s="60"/>
      <c r="M29" s="60"/>
      <c r="N29" s="60"/>
      <c r="O29" s="60"/>
      <c r="P29" s="60"/>
      <c r="Q29" s="60"/>
      <c r="R29" s="60"/>
      <c r="S29" s="60"/>
      <c r="T29" s="60"/>
      <c r="U29" s="60"/>
      <c r="V29" s="60"/>
      <c r="W29" s="60"/>
      <c r="X29" s="60"/>
      <c r="Y29" s="60"/>
      <c r="Z29" s="60"/>
      <c r="AA29" s="60"/>
      <c r="AB29" s="60"/>
      <c r="AC29" s="60"/>
      <c r="AD29" s="60"/>
      <c r="AE29" s="60"/>
      <c r="AF29" s="102"/>
    </row>
    <row r="30" spans="1:32" s="54" customFormat="1" x14ac:dyDescent="0.3">
      <c r="A30" s="51"/>
      <c r="B30" s="53">
        <f t="shared" si="0"/>
        <v>0</v>
      </c>
      <c r="C30" s="60"/>
      <c r="D30" s="60">
        <v>1</v>
      </c>
      <c r="E30" s="60" t="s">
        <v>59</v>
      </c>
      <c r="F30" s="60" t="s">
        <v>54</v>
      </c>
      <c r="G30" s="60" t="s">
        <v>206</v>
      </c>
      <c r="H30" s="55" t="s">
        <v>207</v>
      </c>
      <c r="I30" s="101"/>
      <c r="J30" s="60"/>
      <c r="K30" s="60"/>
      <c r="L30" s="60"/>
      <c r="M30" s="60"/>
      <c r="N30" s="60"/>
      <c r="O30" s="60"/>
      <c r="P30" s="60"/>
      <c r="Q30" s="60"/>
      <c r="R30" s="60"/>
      <c r="S30" s="60"/>
      <c r="T30" s="60"/>
      <c r="U30" s="60"/>
      <c r="V30" s="60"/>
      <c r="W30" s="60"/>
      <c r="X30" s="60"/>
      <c r="Y30" s="60"/>
      <c r="Z30" s="60"/>
      <c r="AA30" s="60"/>
      <c r="AB30" s="60"/>
      <c r="AC30" s="60"/>
      <c r="AD30" s="60"/>
      <c r="AE30" s="60"/>
      <c r="AF30" s="102"/>
    </row>
    <row r="31" spans="1:32" s="54" customFormat="1" x14ac:dyDescent="0.3">
      <c r="A31" s="51"/>
      <c r="B31" s="53">
        <f t="shared" si="0"/>
        <v>1</v>
      </c>
      <c r="C31" s="60"/>
      <c r="D31" s="60">
        <v>1</v>
      </c>
      <c r="E31" s="60" t="s">
        <v>59</v>
      </c>
      <c r="F31" s="60" t="s">
        <v>54</v>
      </c>
      <c r="G31" s="60" t="s">
        <v>211</v>
      </c>
      <c r="H31" s="55" t="s">
        <v>212</v>
      </c>
      <c r="I31" s="101"/>
      <c r="J31" s="60"/>
      <c r="K31" s="60"/>
      <c r="L31" s="61" t="s">
        <v>925</v>
      </c>
      <c r="M31" s="60"/>
      <c r="N31" s="60"/>
      <c r="O31" s="60"/>
      <c r="P31" s="60"/>
      <c r="Q31" s="60"/>
      <c r="R31" s="60"/>
      <c r="S31" s="60"/>
      <c r="T31" s="60"/>
      <c r="U31" s="60"/>
      <c r="V31" s="60"/>
      <c r="W31" s="60"/>
      <c r="X31" s="60"/>
      <c r="Y31" s="60"/>
      <c r="Z31" s="60"/>
      <c r="AA31" s="60"/>
      <c r="AB31" s="60"/>
      <c r="AC31" s="60"/>
      <c r="AD31" s="60"/>
      <c r="AE31" s="60"/>
      <c r="AF31" s="102"/>
    </row>
    <row r="32" spans="1:32" s="54" customFormat="1" x14ac:dyDescent="0.3">
      <c r="A32" s="51"/>
      <c r="B32" s="53">
        <f t="shared" si="0"/>
        <v>1</v>
      </c>
      <c r="C32" s="60"/>
      <c r="D32" s="60">
        <v>1</v>
      </c>
      <c r="E32" s="60" t="s">
        <v>59</v>
      </c>
      <c r="F32" s="60" t="s">
        <v>54</v>
      </c>
      <c r="G32" s="60" t="s">
        <v>217</v>
      </c>
      <c r="H32" s="55" t="s">
        <v>218</v>
      </c>
      <c r="I32" s="101"/>
      <c r="J32" s="60"/>
      <c r="K32" s="60"/>
      <c r="L32" s="61" t="s">
        <v>929</v>
      </c>
      <c r="M32" s="60"/>
      <c r="N32" s="60"/>
      <c r="O32" s="60"/>
      <c r="P32" s="60"/>
      <c r="Q32" s="60"/>
      <c r="R32" s="60"/>
      <c r="S32" s="60"/>
      <c r="T32" s="60"/>
      <c r="U32" s="60"/>
      <c r="V32" s="60"/>
      <c r="W32" s="60"/>
      <c r="X32" s="60"/>
      <c r="Y32" s="60"/>
      <c r="Z32" s="60"/>
      <c r="AA32" s="60"/>
      <c r="AB32" s="60"/>
      <c r="AC32" s="60"/>
      <c r="AD32" s="60"/>
      <c r="AE32" s="60"/>
      <c r="AF32" s="102"/>
    </row>
    <row r="33" spans="1:32" s="54" customFormat="1" x14ac:dyDescent="0.3">
      <c r="A33" s="51"/>
      <c r="B33" s="53">
        <f t="shared" si="0"/>
        <v>1</v>
      </c>
      <c r="C33" s="60"/>
      <c r="D33" s="60">
        <v>1</v>
      </c>
      <c r="E33" s="60" t="s">
        <v>59</v>
      </c>
      <c r="F33" s="60" t="s">
        <v>54</v>
      </c>
      <c r="G33" s="60" t="s">
        <v>223</v>
      </c>
      <c r="H33" s="55" t="s">
        <v>224</v>
      </c>
      <c r="I33" s="101"/>
      <c r="J33" s="60"/>
      <c r="K33" s="60"/>
      <c r="L33" s="60" t="s">
        <v>55</v>
      </c>
      <c r="M33" s="60"/>
      <c r="N33" s="60"/>
      <c r="O33" s="60"/>
      <c r="P33" s="60"/>
      <c r="Q33" s="60"/>
      <c r="R33" s="60"/>
      <c r="S33" s="60"/>
      <c r="T33" s="60"/>
      <c r="U33" s="60"/>
      <c r="V33" s="60"/>
      <c r="W33" s="60"/>
      <c r="X33" s="60"/>
      <c r="Y33" s="60"/>
      <c r="Z33" s="60"/>
      <c r="AA33" s="60"/>
      <c r="AB33" s="60"/>
      <c r="AC33" s="60"/>
      <c r="AD33" s="60"/>
      <c r="AE33" s="60"/>
      <c r="AF33" s="102"/>
    </row>
    <row r="34" spans="1:32" s="54" customFormat="1" x14ac:dyDescent="0.3">
      <c r="A34" s="51"/>
      <c r="B34" s="53">
        <f t="shared" si="0"/>
        <v>1</v>
      </c>
      <c r="C34" s="60"/>
      <c r="D34" s="60">
        <v>1</v>
      </c>
      <c r="E34" s="60" t="s">
        <v>59</v>
      </c>
      <c r="F34" s="60" t="s">
        <v>54</v>
      </c>
      <c r="G34" s="60" t="s">
        <v>229</v>
      </c>
      <c r="H34" s="55" t="s">
        <v>230</v>
      </c>
      <c r="I34" s="101"/>
      <c r="J34" s="60"/>
      <c r="K34" s="60"/>
      <c r="L34" s="60" t="s">
        <v>55</v>
      </c>
      <c r="M34" s="60"/>
      <c r="N34" s="60"/>
      <c r="O34" s="60"/>
      <c r="P34" s="60"/>
      <c r="Q34" s="60"/>
      <c r="R34" s="60"/>
      <c r="S34" s="60"/>
      <c r="T34" s="60"/>
      <c r="U34" s="60"/>
      <c r="V34" s="60"/>
      <c r="W34" s="60"/>
      <c r="X34" s="60"/>
      <c r="Y34" s="60"/>
      <c r="Z34" s="60"/>
      <c r="AA34" s="60"/>
      <c r="AB34" s="60"/>
      <c r="AC34" s="60"/>
      <c r="AD34" s="60"/>
      <c r="AE34" s="60"/>
      <c r="AF34" s="102"/>
    </row>
    <row r="35" spans="1:32" s="54" customFormat="1" x14ac:dyDescent="0.3">
      <c r="A35" s="51"/>
      <c r="B35" s="53">
        <f t="shared" si="0"/>
        <v>1</v>
      </c>
      <c r="C35" s="60"/>
      <c r="D35" s="60">
        <v>1</v>
      </c>
      <c r="E35" s="60" t="s">
        <v>59</v>
      </c>
      <c r="F35" s="60" t="s">
        <v>54</v>
      </c>
      <c r="G35" s="60" t="s">
        <v>234</v>
      </c>
      <c r="H35" s="55" t="s">
        <v>235</v>
      </c>
      <c r="I35" s="101"/>
      <c r="J35" s="60"/>
      <c r="K35" s="60"/>
      <c r="L35" s="60" t="s">
        <v>55</v>
      </c>
      <c r="M35" s="60"/>
      <c r="N35" s="60"/>
      <c r="O35" s="60"/>
      <c r="P35" s="60"/>
      <c r="Q35" s="60"/>
      <c r="R35" s="60"/>
      <c r="S35" s="60"/>
      <c r="T35" s="60"/>
      <c r="U35" s="60"/>
      <c r="V35" s="60"/>
      <c r="W35" s="60"/>
      <c r="X35" s="60"/>
      <c r="Y35" s="60"/>
      <c r="Z35" s="60"/>
      <c r="AA35" s="60"/>
      <c r="AB35" s="60"/>
      <c r="AC35" s="60"/>
      <c r="AD35" s="60"/>
      <c r="AE35" s="60"/>
      <c r="AF35" s="102"/>
    </row>
    <row r="36" spans="1:32" s="54" customFormat="1" x14ac:dyDescent="0.3">
      <c r="A36" s="51"/>
      <c r="B36" s="53">
        <f t="shared" si="0"/>
        <v>1</v>
      </c>
      <c r="C36" s="60"/>
      <c r="D36" s="60">
        <v>1</v>
      </c>
      <c r="E36" s="60" t="s">
        <v>59</v>
      </c>
      <c r="F36" s="60" t="s">
        <v>54</v>
      </c>
      <c r="G36" s="60" t="s">
        <v>240</v>
      </c>
      <c r="H36" s="55" t="s">
        <v>241</v>
      </c>
      <c r="I36" s="101"/>
      <c r="J36" s="60"/>
      <c r="K36" s="60"/>
      <c r="L36" s="60" t="s">
        <v>55</v>
      </c>
      <c r="M36" s="60"/>
      <c r="N36" s="60"/>
      <c r="O36" s="60"/>
      <c r="P36" s="60"/>
      <c r="Q36" s="60"/>
      <c r="R36" s="60"/>
      <c r="S36" s="60"/>
      <c r="T36" s="60"/>
      <c r="U36" s="60"/>
      <c r="V36" s="60"/>
      <c r="W36" s="60"/>
      <c r="X36" s="60"/>
      <c r="Y36" s="60"/>
      <c r="Z36" s="60"/>
      <c r="AA36" s="60"/>
      <c r="AB36" s="60"/>
      <c r="AC36" s="60"/>
      <c r="AD36" s="60"/>
      <c r="AE36" s="60"/>
      <c r="AF36" s="102"/>
    </row>
    <row r="37" spans="1:32" s="54" customFormat="1" x14ac:dyDescent="0.3">
      <c r="A37" s="51"/>
      <c r="B37" s="53">
        <f t="shared" si="0"/>
        <v>0</v>
      </c>
      <c r="C37" s="60"/>
      <c r="D37" s="60">
        <v>1</v>
      </c>
      <c r="E37" s="60" t="s">
        <v>59</v>
      </c>
      <c r="F37" s="60" t="s">
        <v>54</v>
      </c>
      <c r="G37" s="60" t="s">
        <v>246</v>
      </c>
      <c r="H37" s="55" t="s">
        <v>247</v>
      </c>
      <c r="I37" s="101"/>
      <c r="J37" s="60"/>
      <c r="K37" s="60"/>
      <c r="L37" s="60"/>
      <c r="M37" s="60"/>
      <c r="N37" s="60"/>
      <c r="O37" s="60"/>
      <c r="P37" s="60"/>
      <c r="Q37" s="60"/>
      <c r="R37" s="60"/>
      <c r="S37" s="60"/>
      <c r="T37" s="60"/>
      <c r="U37" s="60"/>
      <c r="V37" s="60"/>
      <c r="W37" s="60"/>
      <c r="X37" s="60"/>
      <c r="Y37" s="60"/>
      <c r="Z37" s="60"/>
      <c r="AA37" s="60"/>
      <c r="AB37" s="60"/>
      <c r="AC37" s="60"/>
      <c r="AD37" s="60"/>
      <c r="AE37" s="60"/>
      <c r="AF37" s="102"/>
    </row>
    <row r="38" spans="1:32" s="54" customFormat="1" x14ac:dyDescent="0.3">
      <c r="A38" s="51"/>
      <c r="B38" s="53">
        <f t="shared" si="0"/>
        <v>1</v>
      </c>
      <c r="C38" s="60"/>
      <c r="D38" s="60">
        <v>1</v>
      </c>
      <c r="E38" s="60" t="s">
        <v>59</v>
      </c>
      <c r="F38" s="60" t="s">
        <v>54</v>
      </c>
      <c r="G38" s="60" t="s">
        <v>252</v>
      </c>
      <c r="H38" s="55" t="s">
        <v>253</v>
      </c>
      <c r="I38" s="101"/>
      <c r="J38" s="61" t="s">
        <v>934</v>
      </c>
      <c r="K38" s="60" t="s">
        <v>935</v>
      </c>
      <c r="L38" s="61" t="s">
        <v>929</v>
      </c>
      <c r="M38" s="60"/>
      <c r="N38" s="60"/>
      <c r="O38" s="60"/>
      <c r="P38" s="60" t="s">
        <v>928</v>
      </c>
      <c r="Q38" s="60" t="s">
        <v>928</v>
      </c>
      <c r="R38" s="60"/>
      <c r="S38" s="60"/>
      <c r="T38" s="60"/>
      <c r="U38" s="60"/>
      <c r="V38" s="60"/>
      <c r="W38" s="60"/>
      <c r="X38" s="60"/>
      <c r="Y38" s="60"/>
      <c r="Z38" s="60"/>
      <c r="AA38" s="60"/>
      <c r="AB38" s="60"/>
      <c r="AC38" s="60"/>
      <c r="AD38" s="60"/>
      <c r="AE38" s="60"/>
      <c r="AF38" s="102"/>
    </row>
    <row r="39" spans="1:32" s="54" customFormat="1" x14ac:dyDescent="0.3">
      <c r="A39" s="51"/>
      <c r="B39" s="53">
        <f t="shared" si="0"/>
        <v>1</v>
      </c>
      <c r="C39" s="60"/>
      <c r="D39" s="60">
        <v>1</v>
      </c>
      <c r="E39" s="60" t="s">
        <v>59</v>
      </c>
      <c r="F39" s="60" t="s">
        <v>54</v>
      </c>
      <c r="G39" s="60" t="s">
        <v>258</v>
      </c>
      <c r="H39" s="55" t="s">
        <v>259</v>
      </c>
      <c r="I39" s="101"/>
      <c r="J39" s="60"/>
      <c r="K39" s="60"/>
      <c r="L39" s="60" t="s">
        <v>55</v>
      </c>
      <c r="M39" s="60"/>
      <c r="N39" s="60"/>
      <c r="O39" s="60"/>
      <c r="P39" s="60" t="s">
        <v>928</v>
      </c>
      <c r="Q39" s="60" t="s">
        <v>928</v>
      </c>
      <c r="R39" s="60"/>
      <c r="S39" s="60"/>
      <c r="T39" s="60"/>
      <c r="U39" s="60"/>
      <c r="V39" s="60"/>
      <c r="W39" s="60"/>
      <c r="X39" s="60"/>
      <c r="Y39" s="60"/>
      <c r="Z39" s="60"/>
      <c r="AA39" s="60"/>
      <c r="AB39" s="60"/>
      <c r="AC39" s="60"/>
      <c r="AD39" s="60"/>
      <c r="AE39" s="60"/>
      <c r="AF39" s="102"/>
    </row>
    <row r="40" spans="1:32" s="54" customFormat="1" x14ac:dyDescent="0.3">
      <c r="A40" s="51"/>
      <c r="B40" s="53">
        <f t="shared" si="0"/>
        <v>0</v>
      </c>
      <c r="C40" s="60"/>
      <c r="D40" s="60">
        <v>1</v>
      </c>
      <c r="E40" s="60" t="s">
        <v>59</v>
      </c>
      <c r="F40" s="60" t="s">
        <v>57</v>
      </c>
      <c r="G40" s="60" t="s">
        <v>264</v>
      </c>
      <c r="H40" s="55"/>
      <c r="I40" s="101"/>
      <c r="J40" s="60"/>
      <c r="K40" s="60"/>
      <c r="L40" s="60"/>
      <c r="M40" s="60"/>
      <c r="N40" s="60"/>
      <c r="O40" s="60"/>
      <c r="P40" s="60"/>
      <c r="Q40" s="60"/>
      <c r="R40" s="60"/>
      <c r="S40" s="60"/>
      <c r="T40" s="60"/>
      <c r="U40" s="60"/>
      <c r="V40" s="60"/>
      <c r="W40" s="60"/>
      <c r="X40" s="60"/>
      <c r="Y40" s="60"/>
      <c r="Z40" s="60"/>
      <c r="AA40" s="60"/>
      <c r="AB40" s="60"/>
      <c r="AC40" s="60"/>
      <c r="AD40" s="60"/>
      <c r="AE40" s="60"/>
      <c r="AF40" s="102"/>
    </row>
    <row r="41" spans="1:32" s="54" customFormat="1" x14ac:dyDescent="0.3">
      <c r="A41" s="51"/>
      <c r="B41" s="53">
        <f t="shared" si="0"/>
        <v>0</v>
      </c>
      <c r="C41" s="60"/>
      <c r="D41" s="60">
        <v>1</v>
      </c>
      <c r="E41" s="60" t="s">
        <v>59</v>
      </c>
      <c r="F41" s="60" t="s">
        <v>57</v>
      </c>
      <c r="G41" s="60" t="s">
        <v>265</v>
      </c>
      <c r="H41" s="55"/>
      <c r="I41" s="101"/>
      <c r="J41" s="60"/>
      <c r="K41" s="60"/>
      <c r="L41" s="60"/>
      <c r="M41" s="60"/>
      <c r="N41" s="60"/>
      <c r="O41" s="60"/>
      <c r="P41" s="60"/>
      <c r="Q41" s="60"/>
      <c r="R41" s="60"/>
      <c r="S41" s="60"/>
      <c r="T41" s="60"/>
      <c r="U41" s="60"/>
      <c r="V41" s="60"/>
      <c r="W41" s="60"/>
      <c r="X41" s="60"/>
      <c r="Y41" s="60"/>
      <c r="Z41" s="60"/>
      <c r="AA41" s="60"/>
      <c r="AB41" s="60"/>
      <c r="AC41" s="60"/>
      <c r="AD41" s="60"/>
      <c r="AE41" s="60"/>
      <c r="AF41" s="102"/>
    </row>
    <row r="42" spans="1:32" s="54" customFormat="1" x14ac:dyDescent="0.3">
      <c r="A42" s="51"/>
      <c r="B42" s="53">
        <f t="shared" si="0"/>
        <v>0</v>
      </c>
      <c r="C42" s="60"/>
      <c r="D42" s="60">
        <v>1</v>
      </c>
      <c r="E42" s="60" t="s">
        <v>59</v>
      </c>
      <c r="F42" s="60" t="s">
        <v>57</v>
      </c>
      <c r="G42" s="60" t="s">
        <v>266</v>
      </c>
      <c r="H42" s="55"/>
      <c r="I42" s="101"/>
      <c r="J42" s="60"/>
      <c r="K42" s="60"/>
      <c r="L42" s="60"/>
      <c r="M42" s="60"/>
      <c r="N42" s="60"/>
      <c r="O42" s="60"/>
      <c r="P42" s="60"/>
      <c r="Q42" s="60"/>
      <c r="R42" s="60"/>
      <c r="S42" s="60"/>
      <c r="T42" s="60"/>
      <c r="U42" s="60"/>
      <c r="V42" s="60"/>
      <c r="W42" s="60"/>
      <c r="X42" s="60"/>
      <c r="Y42" s="60"/>
      <c r="Z42" s="60"/>
      <c r="AA42" s="60"/>
      <c r="AB42" s="60"/>
      <c r="AC42" s="60"/>
      <c r="AD42" s="60"/>
      <c r="AE42" s="60"/>
      <c r="AF42" s="102"/>
    </row>
    <row r="45" spans="1:32" x14ac:dyDescent="0.3">
      <c r="E45" s="56" t="s">
        <v>873</v>
      </c>
    </row>
    <row r="46" spans="1:32" x14ac:dyDescent="0.3">
      <c r="E46" s="57" t="s">
        <v>874</v>
      </c>
    </row>
  </sheetData>
  <autoFilter ref="A2:H42"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J38" r:id="rId25" xr:uid="{AA0C8642-BA25-4C04-87CB-B37F9C9F8B9D}"/>
    <hyperlink ref="L6" r:id="rId26" xr:uid="{540A7920-BD63-4C19-9365-2F35B28FACF7}"/>
    <hyperlink ref="L9" r:id="rId27" xr:uid="{59AC90D7-B9B7-40D9-BDFA-ABA14D43B1A1}"/>
    <hyperlink ref="L10" r:id="rId28" xr:uid="{1F0A31B5-1F89-4AEB-A4A3-DFD3DC218F87}"/>
    <hyperlink ref="L11" r:id="rId29" xr:uid="{A230D84D-7211-49AF-868A-54ED69916EDA}"/>
    <hyperlink ref="L12" r:id="rId30" xr:uid="{451C3ECF-E431-4653-9D0E-855521740F24}"/>
    <hyperlink ref="L13" r:id="rId31" xr:uid="{734251C9-84C8-47D6-8131-12510D5A65B1}"/>
    <hyperlink ref="L15" r:id="rId32" xr:uid="{7B8B693E-BA7B-4934-86ED-F96F9605CDE0}"/>
    <hyperlink ref="L16" r:id="rId33" xr:uid="{1500EF61-A0F0-47E1-AC0E-9FCCFB712BE5}"/>
    <hyperlink ref="L17" r:id="rId34" xr:uid="{C32B1E19-6576-4A59-AD6D-2E5B82189943}"/>
    <hyperlink ref="L20" r:id="rId35" xr:uid="{ED65571E-EFF0-4A5B-A901-8F2B3DBE7D3B}"/>
    <hyperlink ref="L22" r:id="rId36" xr:uid="{B573D01F-C948-4221-8FFF-C01ED3B3938D}"/>
    <hyperlink ref="L31" r:id="rId37" xr:uid="{DFDD8CB0-9239-441E-B54D-F93BD3A377D0}"/>
    <hyperlink ref="L32" r:id="rId38" xr:uid="{7E4B59ED-C570-44B0-8CA3-39E19B4FF56D}"/>
    <hyperlink ref="L38" r:id="rId39" xr:uid="{A4E761CF-9D1C-4923-B70B-901360113549}"/>
    <hyperlink ref="V2" r:id="rId40" xr:uid="{85714CA5-77A5-4A92-9F13-D22495745352}"/>
    <hyperlink ref="B1" location="'Table 2'!A1" display="Back to map" xr:uid="{0AE68FB6-7E3C-43E3-9F03-D74A988DC37A}"/>
  </hyperlinks>
  <pageMargins left="0.7" right="0.7" top="0.75" bottom="0.75" header="0.3" footer="0.3"/>
  <pageSetup paperSize="9" orientation="portrait" r:id="rId41"/>
  <legacyDrawing r:id="rId4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42"/>
  <sheetViews>
    <sheetView zoomScale="85" zoomScaleNormal="85" workbookViewId="0">
      <pane xSplit="8" ySplit="2" topLeftCell="K14" activePane="bottomRight" state="frozen"/>
      <selection pane="topRight" activeCell="I1" sqref="I1"/>
      <selection pane="bottomLeft" activeCell="A3" sqref="A3"/>
      <selection pane="bottomRight" activeCell="V3" sqref="V3:V42"/>
    </sheetView>
  </sheetViews>
  <sheetFormatPr defaultColWidth="9.1796875" defaultRowHeight="14.5" x14ac:dyDescent="0.25"/>
  <cols>
    <col min="1" max="2" width="9.1796875" style="66"/>
    <col min="3" max="4" width="0" style="66" hidden="1" customWidth="1"/>
    <col min="5" max="5" width="8" style="66" customWidth="1"/>
    <col min="6" max="6" width="7.54296875" style="66" customWidth="1"/>
    <col min="7" max="7" width="28.81640625" style="66" customWidth="1"/>
    <col min="8" max="8" width="12.54296875" style="66" customWidth="1"/>
    <col min="9" max="9" width="26.54296875" style="66" hidden="1" customWidth="1"/>
    <col min="10" max="10" width="38.453125" style="66" hidden="1" customWidth="1"/>
    <col min="11" max="15" width="9.1796875" style="80" customWidth="1"/>
    <col min="16" max="16" width="9.1796875" style="81" customWidth="1"/>
    <col min="17" max="22" width="13.26953125" style="80" customWidth="1"/>
    <col min="23" max="23" width="9.1796875" style="66" customWidth="1"/>
    <col min="24" max="31" width="9.1796875" style="66"/>
    <col min="32" max="32" width="9.1796875" style="76"/>
    <col min="33" max="16384" width="9.1796875" style="66"/>
  </cols>
  <sheetData>
    <row r="1" spans="1:32" ht="28.5" thickBot="1" x14ac:dyDescent="0.55000000000000004">
      <c r="B1" s="42" t="s">
        <v>870</v>
      </c>
      <c r="E1" s="1" t="s">
        <v>960</v>
      </c>
      <c r="K1" s="197" t="s">
        <v>936</v>
      </c>
      <c r="L1" s="198"/>
      <c r="M1" s="198"/>
      <c r="N1" s="198"/>
      <c r="O1" s="198"/>
      <c r="P1" s="199"/>
      <c r="Q1" s="197" t="s">
        <v>957</v>
      </c>
      <c r="R1" s="198"/>
      <c r="S1" s="198"/>
      <c r="T1" s="198"/>
      <c r="U1" s="198"/>
      <c r="V1" s="200"/>
      <c r="W1" s="67"/>
      <c r="X1" s="67"/>
      <c r="Y1" s="67"/>
      <c r="Z1" s="67"/>
      <c r="AA1" s="67"/>
      <c r="AB1" s="67"/>
      <c r="AC1" s="67"/>
      <c r="AD1" s="67"/>
      <c r="AE1" s="67"/>
      <c r="AF1" s="68"/>
    </row>
    <row r="2" spans="1:32" s="69" customFormat="1" ht="104.5" thickBot="1" x14ac:dyDescent="0.3">
      <c r="B2" s="70" t="s">
        <v>34</v>
      </c>
      <c r="C2" s="8" t="s">
        <v>899</v>
      </c>
      <c r="D2" s="8" t="s">
        <v>44</v>
      </c>
      <c r="E2" s="3" t="s">
        <v>45</v>
      </c>
      <c r="F2" s="3" t="s">
        <v>46</v>
      </c>
      <c r="G2" s="3" t="s">
        <v>47</v>
      </c>
      <c r="H2" s="86" t="s">
        <v>900</v>
      </c>
      <c r="I2" s="91" t="s">
        <v>937</v>
      </c>
      <c r="J2" s="91" t="s">
        <v>938</v>
      </c>
      <c r="K2" s="92" t="s">
        <v>939</v>
      </c>
      <c r="L2" s="83" t="s">
        <v>842</v>
      </c>
      <c r="M2" s="83" t="s">
        <v>940</v>
      </c>
      <c r="N2" s="83" t="s">
        <v>941</v>
      </c>
      <c r="O2" s="83" t="s">
        <v>942</v>
      </c>
      <c r="P2" s="84" t="s">
        <v>943</v>
      </c>
      <c r="Q2" s="82" t="s">
        <v>944</v>
      </c>
      <c r="R2" s="83" t="s">
        <v>945</v>
      </c>
      <c r="S2" s="83" t="s">
        <v>946</v>
      </c>
      <c r="T2" s="83" t="s">
        <v>947</v>
      </c>
      <c r="U2" s="83" t="s">
        <v>948</v>
      </c>
      <c r="V2" s="85" t="s">
        <v>949</v>
      </c>
      <c r="W2" s="71"/>
      <c r="X2" s="71"/>
      <c r="Y2" s="71"/>
      <c r="Z2" s="71"/>
      <c r="AA2" s="71"/>
      <c r="AB2" s="71"/>
      <c r="AC2" s="71"/>
      <c r="AD2" s="71"/>
      <c r="AE2" s="71"/>
      <c r="AF2" s="71"/>
    </row>
    <row r="3" spans="1:32" s="65" customFormat="1" x14ac:dyDescent="0.25">
      <c r="A3" s="72"/>
      <c r="B3" s="73">
        <f t="shared" ref="B3:B42" si="0">IF(COUNT(K3:V3,"")&lt;COUNTA(K3:V3),1,0)</f>
        <v>0</v>
      </c>
      <c r="C3" s="77"/>
      <c r="D3" s="77">
        <v>1</v>
      </c>
      <c r="E3" s="77" t="s">
        <v>59</v>
      </c>
      <c r="F3" s="77" t="s">
        <v>53</v>
      </c>
      <c r="G3" s="77" t="s">
        <v>60</v>
      </c>
      <c r="H3" s="93" t="s">
        <v>61</v>
      </c>
      <c r="I3" s="77"/>
      <c r="J3" s="77"/>
      <c r="K3" s="78"/>
      <c r="L3" s="78"/>
      <c r="M3" s="78"/>
      <c r="N3" s="78"/>
      <c r="O3" s="78"/>
      <c r="P3" s="79"/>
      <c r="Q3" s="78"/>
      <c r="R3" s="78"/>
      <c r="S3" s="78"/>
      <c r="T3" s="78"/>
      <c r="U3" s="78"/>
      <c r="V3" s="78"/>
      <c r="AF3" s="74"/>
    </row>
    <row r="4" spans="1:32" s="65" customFormat="1" x14ac:dyDescent="0.25">
      <c r="A4" s="72"/>
      <c r="B4" s="73">
        <f t="shared" si="0"/>
        <v>0</v>
      </c>
      <c r="C4" s="77"/>
      <c r="D4" s="77">
        <v>1</v>
      </c>
      <c r="E4" s="77" t="s">
        <v>59</v>
      </c>
      <c r="F4" s="77" t="s">
        <v>53</v>
      </c>
      <c r="G4" s="77" t="s">
        <v>66</v>
      </c>
      <c r="H4" s="93" t="s">
        <v>67</v>
      </c>
      <c r="I4" s="77"/>
      <c r="J4" s="77"/>
      <c r="K4" s="78"/>
      <c r="L4" s="78"/>
      <c r="M4" s="78"/>
      <c r="N4" s="78"/>
      <c r="O4" s="78"/>
      <c r="P4" s="79"/>
      <c r="Q4" s="78"/>
      <c r="R4" s="78"/>
      <c r="S4" s="78"/>
      <c r="T4" s="78"/>
      <c r="U4" s="78"/>
      <c r="V4" s="78"/>
      <c r="AF4" s="74"/>
    </row>
    <row r="5" spans="1:32" s="65" customFormat="1" x14ac:dyDescent="0.25">
      <c r="A5" s="72"/>
      <c r="B5" s="73">
        <f t="shared" si="0"/>
        <v>0</v>
      </c>
      <c r="C5" s="77"/>
      <c r="D5" s="77">
        <v>1</v>
      </c>
      <c r="E5" s="77" t="s">
        <v>59</v>
      </c>
      <c r="F5" s="77" t="s">
        <v>53</v>
      </c>
      <c r="G5" s="77" t="s">
        <v>72</v>
      </c>
      <c r="H5" s="93" t="s">
        <v>73</v>
      </c>
      <c r="I5" s="77"/>
      <c r="J5" s="77"/>
      <c r="K5" s="78"/>
      <c r="L5" s="78"/>
      <c r="M5" s="78"/>
      <c r="N5" s="78"/>
      <c r="O5" s="78"/>
      <c r="P5" s="79"/>
      <c r="Q5" s="78"/>
      <c r="R5" s="78"/>
      <c r="S5" s="78"/>
      <c r="T5" s="78"/>
      <c r="U5" s="78"/>
      <c r="V5" s="78"/>
      <c r="AF5" s="74"/>
    </row>
    <row r="6" spans="1:32" s="65" customFormat="1" x14ac:dyDescent="0.25">
      <c r="A6" s="72"/>
      <c r="B6" s="73">
        <f t="shared" si="0"/>
        <v>0</v>
      </c>
      <c r="C6" s="77"/>
      <c r="D6" s="77">
        <v>1</v>
      </c>
      <c r="E6" s="77" t="s">
        <v>59</v>
      </c>
      <c r="F6" s="77" t="s">
        <v>53</v>
      </c>
      <c r="G6" s="77" t="s">
        <v>78</v>
      </c>
      <c r="H6" s="93" t="s">
        <v>79</v>
      </c>
      <c r="I6" s="77"/>
      <c r="J6" s="77"/>
      <c r="K6" s="78"/>
      <c r="L6" s="78"/>
      <c r="M6" s="78"/>
      <c r="N6" s="78"/>
      <c r="O6" s="78"/>
      <c r="P6" s="79"/>
      <c r="Q6" s="78"/>
      <c r="R6" s="78"/>
      <c r="S6" s="78"/>
      <c r="T6" s="78"/>
      <c r="U6" s="78"/>
      <c r="V6" s="78"/>
      <c r="AF6" s="74"/>
    </row>
    <row r="7" spans="1:32" s="65" customFormat="1" x14ac:dyDescent="0.25">
      <c r="A7" s="72"/>
      <c r="B7" s="73">
        <f t="shared" si="0"/>
        <v>0</v>
      </c>
      <c r="C7" s="77"/>
      <c r="D7" s="77">
        <v>1</v>
      </c>
      <c r="E7" s="77" t="s">
        <v>59</v>
      </c>
      <c r="F7" s="77" t="s">
        <v>54</v>
      </c>
      <c r="G7" s="77" t="s">
        <v>84</v>
      </c>
      <c r="H7" s="93" t="s">
        <v>85</v>
      </c>
      <c r="I7" s="77"/>
      <c r="J7" s="77"/>
      <c r="K7" s="78"/>
      <c r="L7" s="78"/>
      <c r="M7" s="78"/>
      <c r="N7" s="78"/>
      <c r="O7" s="78"/>
      <c r="P7" s="79"/>
      <c r="Q7" s="78"/>
      <c r="R7" s="78"/>
      <c r="S7" s="78"/>
      <c r="T7" s="78"/>
      <c r="U7" s="78"/>
      <c r="V7" s="78"/>
      <c r="AF7" s="74"/>
    </row>
    <row r="8" spans="1:32" s="65" customFormat="1" x14ac:dyDescent="0.25">
      <c r="A8" s="72"/>
      <c r="B8" s="73">
        <f t="shared" si="0"/>
        <v>0</v>
      </c>
      <c r="C8" s="77"/>
      <c r="D8" s="77">
        <v>1</v>
      </c>
      <c r="E8" s="77" t="s">
        <v>59</v>
      </c>
      <c r="F8" s="77" t="s">
        <v>54</v>
      </c>
      <c r="G8" s="77" t="s">
        <v>90</v>
      </c>
      <c r="H8" s="93" t="s">
        <v>91</v>
      </c>
      <c r="I8" s="77"/>
      <c r="J8" s="77"/>
      <c r="K8" s="78"/>
      <c r="L8" s="78"/>
      <c r="M8" s="78"/>
      <c r="N8" s="78"/>
      <c r="O8" s="78"/>
      <c r="P8" s="79"/>
      <c r="Q8" s="78"/>
      <c r="R8" s="78"/>
      <c r="S8" s="78"/>
      <c r="T8" s="78"/>
      <c r="U8" s="78"/>
      <c r="V8" s="78"/>
      <c r="AF8" s="74"/>
    </row>
    <row r="9" spans="1:32" s="65" customFormat="1" x14ac:dyDescent="0.25">
      <c r="A9" s="72"/>
      <c r="B9" s="73">
        <f t="shared" si="0"/>
        <v>0</v>
      </c>
      <c r="C9" s="77"/>
      <c r="D9" s="77">
        <v>1</v>
      </c>
      <c r="E9" s="77" t="s">
        <v>59</v>
      </c>
      <c r="F9" s="77" t="s">
        <v>54</v>
      </c>
      <c r="G9" s="77" t="s">
        <v>95</v>
      </c>
      <c r="H9" s="93" t="s">
        <v>96</v>
      </c>
      <c r="I9" s="77"/>
      <c r="J9" s="77"/>
      <c r="K9" s="78"/>
      <c r="L9" s="78"/>
      <c r="M9" s="78"/>
      <c r="N9" s="78"/>
      <c r="O9" s="78"/>
      <c r="P9" s="79"/>
      <c r="Q9" s="78"/>
      <c r="R9" s="78"/>
      <c r="S9" s="78"/>
      <c r="T9" s="78"/>
      <c r="U9" s="78"/>
      <c r="V9" s="78"/>
      <c r="AF9" s="74"/>
    </row>
    <row r="10" spans="1:32" s="65" customFormat="1" x14ac:dyDescent="0.25">
      <c r="A10" s="75" t="s">
        <v>873</v>
      </c>
      <c r="B10" s="73">
        <f t="shared" si="0"/>
        <v>1</v>
      </c>
      <c r="C10" s="77"/>
      <c r="D10" s="77">
        <v>1</v>
      </c>
      <c r="E10" s="77" t="s">
        <v>59</v>
      </c>
      <c r="F10" s="77" t="s">
        <v>54</v>
      </c>
      <c r="G10" s="77" t="s">
        <v>101</v>
      </c>
      <c r="H10" s="93" t="s">
        <v>102</v>
      </c>
      <c r="I10" s="77" t="s">
        <v>953</v>
      </c>
      <c r="J10" s="77" t="s">
        <v>937</v>
      </c>
      <c r="K10" s="78" t="s">
        <v>55</v>
      </c>
      <c r="L10" s="78" t="s">
        <v>55</v>
      </c>
      <c r="M10" s="78" t="s">
        <v>55</v>
      </c>
      <c r="N10" s="78" t="s">
        <v>55</v>
      </c>
      <c r="O10" s="78" t="s">
        <v>55</v>
      </c>
      <c r="P10" s="79"/>
      <c r="Q10" s="78" t="s">
        <v>950</v>
      </c>
      <c r="R10" s="78"/>
      <c r="S10" s="78"/>
      <c r="T10" s="78"/>
      <c r="U10" s="78"/>
      <c r="V10" s="78"/>
      <c r="AB10" s="74"/>
      <c r="AC10" s="74"/>
      <c r="AD10" s="74"/>
      <c r="AF10" s="74"/>
    </row>
    <row r="11" spans="1:32" s="65" customFormat="1" x14ac:dyDescent="0.25">
      <c r="A11" s="75" t="s">
        <v>873</v>
      </c>
      <c r="B11" s="73">
        <f t="shared" si="0"/>
        <v>1</v>
      </c>
      <c r="C11" s="77"/>
      <c r="D11" s="77">
        <v>1</v>
      </c>
      <c r="E11" s="77" t="s">
        <v>59</v>
      </c>
      <c r="F11" s="77" t="s">
        <v>54</v>
      </c>
      <c r="G11" s="77" t="s">
        <v>106</v>
      </c>
      <c r="H11" s="93" t="s">
        <v>107</v>
      </c>
      <c r="I11" s="77" t="s">
        <v>954</v>
      </c>
      <c r="J11" s="77" t="s">
        <v>937</v>
      </c>
      <c r="K11" s="78" t="s">
        <v>55</v>
      </c>
      <c r="L11" s="78" t="s">
        <v>55</v>
      </c>
      <c r="M11" s="78" t="s">
        <v>55</v>
      </c>
      <c r="N11" s="78" t="s">
        <v>55</v>
      </c>
      <c r="O11" s="78" t="s">
        <v>55</v>
      </c>
      <c r="P11" s="79"/>
      <c r="Q11" s="78" t="s">
        <v>950</v>
      </c>
      <c r="R11" s="78"/>
      <c r="S11" s="78"/>
      <c r="T11" s="78"/>
      <c r="U11" s="78"/>
      <c r="V11" s="78" t="s">
        <v>955</v>
      </c>
      <c r="AB11" s="74"/>
      <c r="AC11" s="74"/>
      <c r="AD11" s="74"/>
      <c r="AF11" s="74"/>
    </row>
    <row r="12" spans="1:32" s="65" customFormat="1" x14ac:dyDescent="0.25">
      <c r="A12" s="75" t="s">
        <v>873</v>
      </c>
      <c r="B12" s="73">
        <f t="shared" si="0"/>
        <v>1</v>
      </c>
      <c r="C12" s="77"/>
      <c r="D12" s="77">
        <v>1</v>
      </c>
      <c r="E12" s="77" t="s">
        <v>59</v>
      </c>
      <c r="F12" s="77" t="s">
        <v>54</v>
      </c>
      <c r="G12" s="77" t="s">
        <v>111</v>
      </c>
      <c r="H12" s="93" t="s">
        <v>112</v>
      </c>
      <c r="I12" s="77" t="s">
        <v>953</v>
      </c>
      <c r="J12" s="77" t="s">
        <v>937</v>
      </c>
      <c r="K12" s="78" t="s">
        <v>55</v>
      </c>
      <c r="L12" s="78" t="s">
        <v>55</v>
      </c>
      <c r="M12" s="78" t="s">
        <v>55</v>
      </c>
      <c r="N12" s="78" t="s">
        <v>55</v>
      </c>
      <c r="O12" s="78" t="s">
        <v>55</v>
      </c>
      <c r="P12" s="79"/>
      <c r="Q12" s="78" t="s">
        <v>950</v>
      </c>
      <c r="R12" s="78"/>
      <c r="S12" s="78"/>
      <c r="T12" s="78"/>
      <c r="U12" s="78"/>
      <c r="V12" s="78"/>
      <c r="AB12" s="74"/>
      <c r="AC12" s="74"/>
      <c r="AD12" s="74"/>
      <c r="AF12" s="74"/>
    </row>
    <row r="13" spans="1:32" s="65" customFormat="1" x14ac:dyDescent="0.25">
      <c r="A13" s="72"/>
      <c r="B13" s="73">
        <f t="shared" si="0"/>
        <v>0</v>
      </c>
      <c r="C13" s="77"/>
      <c r="D13" s="77">
        <v>1</v>
      </c>
      <c r="E13" s="77" t="s">
        <v>59</v>
      </c>
      <c r="F13" s="77" t="s">
        <v>54</v>
      </c>
      <c r="G13" s="77" t="s">
        <v>116</v>
      </c>
      <c r="H13" s="93" t="s">
        <v>117</v>
      </c>
      <c r="I13" s="77"/>
      <c r="J13" s="77"/>
      <c r="K13" s="78"/>
      <c r="L13" s="78"/>
      <c r="M13" s="78"/>
      <c r="N13" s="78"/>
      <c r="O13" s="78"/>
      <c r="P13" s="79"/>
      <c r="Q13" s="78"/>
      <c r="R13" s="78"/>
      <c r="S13" s="78"/>
      <c r="T13" s="78"/>
      <c r="U13" s="78"/>
      <c r="V13" s="78"/>
      <c r="AF13" s="74"/>
    </row>
    <row r="14" spans="1:32" s="65" customFormat="1" x14ac:dyDescent="0.25">
      <c r="A14" s="72"/>
      <c r="B14" s="73">
        <f t="shared" si="0"/>
        <v>0</v>
      </c>
      <c r="C14" s="77"/>
      <c r="D14" s="77">
        <v>1</v>
      </c>
      <c r="E14" s="77" t="s">
        <v>59</v>
      </c>
      <c r="F14" s="77" t="s">
        <v>54</v>
      </c>
      <c r="G14" s="77" t="s">
        <v>121</v>
      </c>
      <c r="H14" s="93" t="s">
        <v>122</v>
      </c>
      <c r="I14" s="77"/>
      <c r="J14" s="77"/>
      <c r="K14" s="78"/>
      <c r="L14" s="78"/>
      <c r="M14" s="78"/>
      <c r="N14" s="78"/>
      <c r="O14" s="78"/>
      <c r="P14" s="79"/>
      <c r="Q14" s="78"/>
      <c r="R14" s="78"/>
      <c r="S14" s="78"/>
      <c r="T14" s="78"/>
      <c r="U14" s="78"/>
      <c r="V14" s="78"/>
      <c r="AF14" s="74"/>
    </row>
    <row r="15" spans="1:32" s="65" customFormat="1" x14ac:dyDescent="0.25">
      <c r="A15" s="72"/>
      <c r="B15" s="73">
        <f t="shared" si="0"/>
        <v>0</v>
      </c>
      <c r="C15" s="77"/>
      <c r="D15" s="77">
        <v>1</v>
      </c>
      <c r="E15" s="77" t="s">
        <v>59</v>
      </c>
      <c r="F15" s="77" t="s">
        <v>54</v>
      </c>
      <c r="G15" s="77" t="s">
        <v>126</v>
      </c>
      <c r="H15" s="93" t="s">
        <v>127</v>
      </c>
      <c r="I15" s="77"/>
      <c r="J15" s="77"/>
      <c r="K15" s="78"/>
      <c r="L15" s="78"/>
      <c r="M15" s="78"/>
      <c r="N15" s="78"/>
      <c r="O15" s="78"/>
      <c r="P15" s="79"/>
      <c r="Q15" s="78"/>
      <c r="R15" s="78"/>
      <c r="S15" s="78"/>
      <c r="T15" s="78"/>
      <c r="U15" s="78"/>
      <c r="V15" s="78"/>
      <c r="AF15" s="74"/>
    </row>
    <row r="16" spans="1:32" s="65" customFormat="1" x14ac:dyDescent="0.25">
      <c r="A16" s="75" t="s">
        <v>873</v>
      </c>
      <c r="B16" s="73">
        <f t="shared" si="0"/>
        <v>1</v>
      </c>
      <c r="C16" s="77"/>
      <c r="D16" s="77">
        <v>1</v>
      </c>
      <c r="E16" s="77" t="s">
        <v>59</v>
      </c>
      <c r="F16" s="77" t="s">
        <v>54</v>
      </c>
      <c r="G16" s="77" t="s">
        <v>131</v>
      </c>
      <c r="H16" s="93" t="s">
        <v>132</v>
      </c>
      <c r="I16" s="77" t="s">
        <v>953</v>
      </c>
      <c r="J16" s="77" t="s">
        <v>937</v>
      </c>
      <c r="K16" s="78" t="s">
        <v>55</v>
      </c>
      <c r="L16" s="78" t="s">
        <v>55</v>
      </c>
      <c r="M16" s="78" t="s">
        <v>55</v>
      </c>
      <c r="N16" s="78" t="s">
        <v>55</v>
      </c>
      <c r="O16" s="78" t="s">
        <v>55</v>
      </c>
      <c r="P16" s="79"/>
      <c r="Q16" s="78" t="s">
        <v>950</v>
      </c>
      <c r="R16" s="78"/>
      <c r="S16" s="78"/>
      <c r="T16" s="78"/>
      <c r="U16" s="78"/>
      <c r="V16" s="78"/>
      <c r="AB16" s="74"/>
      <c r="AC16" s="74"/>
      <c r="AD16" s="74"/>
      <c r="AF16" s="74"/>
    </row>
    <row r="17" spans="1:32" s="65" customFormat="1" x14ac:dyDescent="0.25">
      <c r="A17" s="75" t="s">
        <v>873</v>
      </c>
      <c r="B17" s="73">
        <f t="shared" si="0"/>
        <v>1</v>
      </c>
      <c r="C17" s="77"/>
      <c r="D17" s="77">
        <v>1</v>
      </c>
      <c r="E17" s="77" t="s">
        <v>59</v>
      </c>
      <c r="F17" s="77" t="s">
        <v>54</v>
      </c>
      <c r="G17" s="77" t="s">
        <v>136</v>
      </c>
      <c r="H17" s="93" t="s">
        <v>137</v>
      </c>
      <c r="I17" s="77" t="s">
        <v>953</v>
      </c>
      <c r="J17" s="77" t="s">
        <v>937</v>
      </c>
      <c r="K17" s="78" t="s">
        <v>55</v>
      </c>
      <c r="L17" s="78" t="s">
        <v>55</v>
      </c>
      <c r="M17" s="78" t="s">
        <v>55</v>
      </c>
      <c r="N17" s="78" t="s">
        <v>55</v>
      </c>
      <c r="O17" s="78" t="s">
        <v>55</v>
      </c>
      <c r="P17" s="79"/>
      <c r="Q17" s="78" t="s">
        <v>950</v>
      </c>
      <c r="R17" s="78"/>
      <c r="S17" s="78"/>
      <c r="T17" s="78"/>
      <c r="U17" s="78"/>
      <c r="V17" s="78"/>
      <c r="AB17" s="74"/>
      <c r="AC17" s="74"/>
      <c r="AD17" s="74"/>
      <c r="AF17" s="74"/>
    </row>
    <row r="18" spans="1:32" s="65" customFormat="1" x14ac:dyDescent="0.25">
      <c r="A18" s="72"/>
      <c r="B18" s="73">
        <f t="shared" si="0"/>
        <v>0</v>
      </c>
      <c r="C18" s="77"/>
      <c r="D18" s="77">
        <v>1</v>
      </c>
      <c r="E18" s="77" t="s">
        <v>59</v>
      </c>
      <c r="F18" s="77" t="s">
        <v>54</v>
      </c>
      <c r="G18" s="77" t="s">
        <v>141</v>
      </c>
      <c r="H18" s="93" t="s">
        <v>142</v>
      </c>
      <c r="I18" s="77"/>
      <c r="J18" s="77"/>
      <c r="K18" s="78"/>
      <c r="L18" s="78"/>
      <c r="M18" s="78"/>
      <c r="N18" s="78"/>
      <c r="O18" s="78"/>
      <c r="P18" s="79"/>
      <c r="Q18" s="78"/>
      <c r="R18" s="78"/>
      <c r="S18" s="78"/>
      <c r="T18" s="78"/>
      <c r="U18" s="78"/>
      <c r="V18" s="78"/>
      <c r="AF18" s="74"/>
    </row>
    <row r="19" spans="1:32" s="65" customFormat="1" x14ac:dyDescent="0.25">
      <c r="A19" s="72"/>
      <c r="B19" s="73">
        <f t="shared" si="0"/>
        <v>0</v>
      </c>
      <c r="C19" s="77"/>
      <c r="D19" s="77">
        <v>1</v>
      </c>
      <c r="E19" s="77" t="s">
        <v>59</v>
      </c>
      <c r="F19" s="77" t="s">
        <v>54</v>
      </c>
      <c r="G19" s="77" t="s">
        <v>146</v>
      </c>
      <c r="H19" s="93" t="s">
        <v>147</v>
      </c>
      <c r="I19" s="77"/>
      <c r="J19" s="77"/>
      <c r="K19" s="78"/>
      <c r="L19" s="78"/>
      <c r="M19" s="78"/>
      <c r="N19" s="78"/>
      <c r="O19" s="78"/>
      <c r="P19" s="79"/>
      <c r="Q19" s="78"/>
      <c r="R19" s="78"/>
      <c r="S19" s="78"/>
      <c r="T19" s="78"/>
      <c r="U19" s="78"/>
      <c r="V19" s="78"/>
      <c r="AF19" s="74"/>
    </row>
    <row r="20" spans="1:32" s="65" customFormat="1" x14ac:dyDescent="0.25">
      <c r="A20" s="72"/>
      <c r="B20" s="73">
        <f t="shared" si="0"/>
        <v>0</v>
      </c>
      <c r="C20" s="77"/>
      <c r="D20" s="77">
        <v>1</v>
      </c>
      <c r="E20" s="77" t="s">
        <v>59</v>
      </c>
      <c r="F20" s="77" t="s">
        <v>54</v>
      </c>
      <c r="G20" s="77" t="s">
        <v>152</v>
      </c>
      <c r="H20" s="93" t="s">
        <v>153</v>
      </c>
      <c r="I20" s="77"/>
      <c r="J20" s="77"/>
      <c r="K20" s="78"/>
      <c r="L20" s="78"/>
      <c r="M20" s="78"/>
      <c r="N20" s="78"/>
      <c r="O20" s="78"/>
      <c r="P20" s="79"/>
      <c r="Q20" s="78"/>
      <c r="R20" s="78"/>
      <c r="S20" s="78"/>
      <c r="T20" s="78"/>
      <c r="U20" s="78"/>
      <c r="V20" s="78"/>
      <c r="AF20" s="74"/>
    </row>
    <row r="21" spans="1:32" s="65" customFormat="1" x14ac:dyDescent="0.25">
      <c r="A21" s="75" t="s">
        <v>873</v>
      </c>
      <c r="B21" s="73">
        <f t="shared" si="0"/>
        <v>1</v>
      </c>
      <c r="C21" s="77"/>
      <c r="D21" s="77">
        <v>1</v>
      </c>
      <c r="E21" s="77" t="s">
        <v>59</v>
      </c>
      <c r="F21" s="77" t="s">
        <v>54</v>
      </c>
      <c r="G21" s="77" t="s">
        <v>157</v>
      </c>
      <c r="H21" s="93" t="s">
        <v>158</v>
      </c>
      <c r="I21" s="77" t="s">
        <v>951</v>
      </c>
      <c r="J21" s="77" t="s">
        <v>952</v>
      </c>
      <c r="K21" s="78"/>
      <c r="L21" s="78" t="s">
        <v>55</v>
      </c>
      <c r="M21" s="78"/>
      <c r="N21" s="78"/>
      <c r="O21" s="78"/>
      <c r="P21" s="79"/>
      <c r="Q21" s="78" t="s">
        <v>950</v>
      </c>
      <c r="R21" s="78"/>
      <c r="S21" s="78"/>
      <c r="T21" s="78"/>
      <c r="U21" s="78"/>
      <c r="V21" s="78"/>
      <c r="AF21" s="74"/>
    </row>
    <row r="22" spans="1:32" s="65" customFormat="1" x14ac:dyDescent="0.25">
      <c r="A22" s="72"/>
      <c r="B22" s="73">
        <f t="shared" si="0"/>
        <v>0</v>
      </c>
      <c r="C22" s="77"/>
      <c r="D22" s="77">
        <v>1</v>
      </c>
      <c r="E22" s="77" t="s">
        <v>59</v>
      </c>
      <c r="F22" s="77" t="s">
        <v>54</v>
      </c>
      <c r="G22" s="77" t="s">
        <v>162</v>
      </c>
      <c r="H22" s="93" t="s">
        <v>163</v>
      </c>
      <c r="I22" s="77"/>
      <c r="J22" s="77"/>
      <c r="K22" s="78"/>
      <c r="L22" s="78"/>
      <c r="M22" s="78"/>
      <c r="N22" s="78"/>
      <c r="O22" s="78"/>
      <c r="P22" s="79"/>
      <c r="Q22" s="78"/>
      <c r="R22" s="78"/>
      <c r="S22" s="78"/>
      <c r="T22" s="78"/>
      <c r="U22" s="78"/>
      <c r="V22" s="78"/>
      <c r="AF22" s="74"/>
    </row>
    <row r="23" spans="1:32" s="65" customFormat="1" x14ac:dyDescent="0.25">
      <c r="A23" s="72"/>
      <c r="B23" s="73">
        <f t="shared" si="0"/>
        <v>0</v>
      </c>
      <c r="C23" s="77"/>
      <c r="D23" s="77">
        <v>1</v>
      </c>
      <c r="E23" s="77" t="s">
        <v>59</v>
      </c>
      <c r="F23" s="77" t="s">
        <v>54</v>
      </c>
      <c r="G23" s="77" t="s">
        <v>168</v>
      </c>
      <c r="H23" s="93" t="s">
        <v>169</v>
      </c>
      <c r="I23" s="77"/>
      <c r="J23" s="77"/>
      <c r="K23" s="78"/>
      <c r="L23" s="78"/>
      <c r="M23" s="78"/>
      <c r="N23" s="78"/>
      <c r="O23" s="78"/>
      <c r="P23" s="79"/>
      <c r="Q23" s="78"/>
      <c r="R23" s="78"/>
      <c r="S23" s="78"/>
      <c r="T23" s="78"/>
      <c r="U23" s="78"/>
      <c r="V23" s="78"/>
      <c r="AF23" s="74"/>
    </row>
    <row r="24" spans="1:32" s="65" customFormat="1" x14ac:dyDescent="0.25">
      <c r="A24" s="72"/>
      <c r="B24" s="73">
        <f t="shared" si="0"/>
        <v>0</v>
      </c>
      <c r="C24" s="77"/>
      <c r="D24" s="77">
        <v>1</v>
      </c>
      <c r="E24" s="77" t="s">
        <v>59</v>
      </c>
      <c r="F24" s="77" t="s">
        <v>54</v>
      </c>
      <c r="G24" s="77" t="s">
        <v>173</v>
      </c>
      <c r="H24" s="93" t="s">
        <v>174</v>
      </c>
      <c r="I24" s="77"/>
      <c r="J24" s="77"/>
      <c r="K24" s="78"/>
      <c r="L24" s="78"/>
      <c r="M24" s="78"/>
      <c r="N24" s="78"/>
      <c r="O24" s="78"/>
      <c r="P24" s="79"/>
      <c r="Q24" s="78"/>
      <c r="R24" s="78"/>
      <c r="S24" s="78"/>
      <c r="T24" s="78"/>
      <c r="U24" s="78"/>
      <c r="V24" s="78"/>
      <c r="AF24" s="74"/>
    </row>
    <row r="25" spans="1:32" s="65" customFormat="1" x14ac:dyDescent="0.25">
      <c r="A25" s="72"/>
      <c r="B25" s="73">
        <f t="shared" si="0"/>
        <v>0</v>
      </c>
      <c r="C25" s="77"/>
      <c r="D25" s="77">
        <v>1</v>
      </c>
      <c r="E25" s="77" t="s">
        <v>59</v>
      </c>
      <c r="F25" s="77" t="s">
        <v>54</v>
      </c>
      <c r="G25" s="77" t="s">
        <v>179</v>
      </c>
      <c r="H25" s="93" t="s">
        <v>180</v>
      </c>
      <c r="I25" s="77"/>
      <c r="J25" s="77"/>
      <c r="K25" s="78"/>
      <c r="L25" s="78"/>
      <c r="M25" s="78"/>
      <c r="N25" s="78"/>
      <c r="O25" s="78"/>
      <c r="P25" s="79"/>
      <c r="Q25" s="78"/>
      <c r="R25" s="78"/>
      <c r="S25" s="78"/>
      <c r="T25" s="78"/>
      <c r="U25" s="78"/>
      <c r="V25" s="78"/>
      <c r="AF25" s="74"/>
    </row>
    <row r="26" spans="1:32" s="65" customFormat="1" x14ac:dyDescent="0.25">
      <c r="A26" s="72"/>
      <c r="B26" s="73">
        <f t="shared" si="0"/>
        <v>0</v>
      </c>
      <c r="C26" s="77"/>
      <c r="D26" s="77">
        <v>1</v>
      </c>
      <c r="E26" s="77" t="s">
        <v>59</v>
      </c>
      <c r="F26" s="77" t="s">
        <v>54</v>
      </c>
      <c r="G26" s="77" t="s">
        <v>185</v>
      </c>
      <c r="H26" s="93" t="s">
        <v>186</v>
      </c>
      <c r="I26" s="77"/>
      <c r="J26" s="77"/>
      <c r="K26" s="78"/>
      <c r="L26" s="78"/>
      <c r="M26" s="78"/>
      <c r="N26" s="78"/>
      <c r="O26" s="78"/>
      <c r="P26" s="79"/>
      <c r="Q26" s="78"/>
      <c r="R26" s="78"/>
      <c r="S26" s="78"/>
      <c r="T26" s="78"/>
      <c r="U26" s="78"/>
      <c r="V26" s="78"/>
      <c r="AF26" s="74"/>
    </row>
    <row r="27" spans="1:32" s="65" customFormat="1" x14ac:dyDescent="0.25">
      <c r="A27" s="72"/>
      <c r="B27" s="73">
        <f t="shared" si="0"/>
        <v>0</v>
      </c>
      <c r="C27" s="77"/>
      <c r="D27" s="77">
        <v>1</v>
      </c>
      <c r="E27" s="77" t="s">
        <v>59</v>
      </c>
      <c r="F27" s="77" t="s">
        <v>54</v>
      </c>
      <c r="G27" s="77" t="s">
        <v>190</v>
      </c>
      <c r="H27" s="93" t="s">
        <v>191</v>
      </c>
      <c r="I27" s="77"/>
      <c r="J27" s="77"/>
      <c r="K27" s="78"/>
      <c r="L27" s="78"/>
      <c r="M27" s="78"/>
      <c r="N27" s="78"/>
      <c r="O27" s="78"/>
      <c r="P27" s="79"/>
      <c r="Q27" s="78"/>
      <c r="R27" s="78"/>
      <c r="S27" s="78"/>
      <c r="T27" s="78"/>
      <c r="U27" s="78"/>
      <c r="V27" s="78"/>
      <c r="AF27" s="74"/>
    </row>
    <row r="28" spans="1:32" s="65" customFormat="1" x14ac:dyDescent="0.25">
      <c r="A28" s="72"/>
      <c r="B28" s="73">
        <f t="shared" si="0"/>
        <v>0</v>
      </c>
      <c r="C28" s="77"/>
      <c r="D28" s="77">
        <v>1</v>
      </c>
      <c r="E28" s="77" t="s">
        <v>59</v>
      </c>
      <c r="F28" s="77" t="s">
        <v>54</v>
      </c>
      <c r="G28" s="77" t="s">
        <v>195</v>
      </c>
      <c r="H28" s="93" t="s">
        <v>196</v>
      </c>
      <c r="I28" s="77"/>
      <c r="J28" s="77"/>
      <c r="K28" s="78"/>
      <c r="L28" s="78"/>
      <c r="M28" s="78"/>
      <c r="N28" s="78"/>
      <c r="O28" s="78"/>
      <c r="P28" s="79"/>
      <c r="Q28" s="78"/>
      <c r="R28" s="78"/>
      <c r="S28" s="78"/>
      <c r="T28" s="78"/>
      <c r="U28" s="78"/>
      <c r="V28" s="78"/>
      <c r="AF28" s="74"/>
    </row>
    <row r="29" spans="1:32" s="65" customFormat="1" x14ac:dyDescent="0.25">
      <c r="A29" s="72"/>
      <c r="B29" s="73">
        <f t="shared" si="0"/>
        <v>0</v>
      </c>
      <c r="C29" s="77"/>
      <c r="D29" s="77">
        <v>1</v>
      </c>
      <c r="E29" s="77" t="s">
        <v>59</v>
      </c>
      <c r="F29" s="77" t="s">
        <v>54</v>
      </c>
      <c r="G29" s="77" t="s">
        <v>201</v>
      </c>
      <c r="H29" s="93" t="s">
        <v>202</v>
      </c>
      <c r="I29" s="77"/>
      <c r="J29" s="77"/>
      <c r="K29" s="78"/>
      <c r="L29" s="78"/>
      <c r="M29" s="78"/>
      <c r="N29" s="78"/>
      <c r="O29" s="78"/>
      <c r="P29" s="79"/>
      <c r="Q29" s="78"/>
      <c r="R29" s="78"/>
      <c r="S29" s="78"/>
      <c r="T29" s="78"/>
      <c r="U29" s="78"/>
      <c r="V29" s="78"/>
      <c r="AF29" s="74"/>
    </row>
    <row r="30" spans="1:32" s="65" customFormat="1" x14ac:dyDescent="0.25">
      <c r="A30" s="72"/>
      <c r="B30" s="73">
        <f t="shared" si="0"/>
        <v>0</v>
      </c>
      <c r="C30" s="77"/>
      <c r="D30" s="77">
        <v>1</v>
      </c>
      <c r="E30" s="77" t="s">
        <v>59</v>
      </c>
      <c r="F30" s="77" t="s">
        <v>54</v>
      </c>
      <c r="G30" s="77" t="s">
        <v>206</v>
      </c>
      <c r="H30" s="93" t="s">
        <v>207</v>
      </c>
      <c r="I30" s="77"/>
      <c r="J30" s="77"/>
      <c r="K30" s="78"/>
      <c r="L30" s="78"/>
      <c r="M30" s="78"/>
      <c r="N30" s="78"/>
      <c r="O30" s="78"/>
      <c r="P30" s="79"/>
      <c r="Q30" s="78"/>
      <c r="R30" s="78"/>
      <c r="S30" s="78"/>
      <c r="T30" s="78"/>
      <c r="U30" s="78"/>
      <c r="V30" s="78"/>
      <c r="AF30" s="74"/>
    </row>
    <row r="31" spans="1:32" s="65" customFormat="1" x14ac:dyDescent="0.25">
      <c r="A31" s="72"/>
      <c r="B31" s="73">
        <f t="shared" si="0"/>
        <v>0</v>
      </c>
      <c r="C31" s="77"/>
      <c r="D31" s="77">
        <v>1</v>
      </c>
      <c r="E31" s="77" t="s">
        <v>59</v>
      </c>
      <c r="F31" s="77" t="s">
        <v>54</v>
      </c>
      <c r="G31" s="77" t="s">
        <v>211</v>
      </c>
      <c r="H31" s="93" t="s">
        <v>212</v>
      </c>
      <c r="I31" s="77"/>
      <c r="J31" s="77"/>
      <c r="K31" s="78"/>
      <c r="L31" s="78"/>
      <c r="M31" s="78"/>
      <c r="N31" s="78"/>
      <c r="O31" s="78"/>
      <c r="P31" s="79"/>
      <c r="Q31" s="78"/>
      <c r="R31" s="78"/>
      <c r="S31" s="78"/>
      <c r="T31" s="78"/>
      <c r="U31" s="78"/>
      <c r="V31" s="78"/>
      <c r="AF31" s="74"/>
    </row>
    <row r="32" spans="1:32" s="65" customFormat="1" x14ac:dyDescent="0.25">
      <c r="A32" s="72"/>
      <c r="B32" s="73">
        <f t="shared" si="0"/>
        <v>0</v>
      </c>
      <c r="C32" s="77"/>
      <c r="D32" s="77">
        <v>1</v>
      </c>
      <c r="E32" s="77" t="s">
        <v>59</v>
      </c>
      <c r="F32" s="77" t="s">
        <v>54</v>
      </c>
      <c r="G32" s="77" t="s">
        <v>217</v>
      </c>
      <c r="H32" s="93" t="s">
        <v>218</v>
      </c>
      <c r="I32" s="77"/>
      <c r="J32" s="77"/>
      <c r="K32" s="78"/>
      <c r="L32" s="78"/>
      <c r="M32" s="78"/>
      <c r="N32" s="78"/>
      <c r="O32" s="78"/>
      <c r="P32" s="79"/>
      <c r="Q32" s="78"/>
      <c r="R32" s="78"/>
      <c r="S32" s="78"/>
      <c r="T32" s="78"/>
      <c r="U32" s="78"/>
      <c r="V32" s="78"/>
      <c r="AF32" s="74"/>
    </row>
    <row r="33" spans="1:32" s="65" customFormat="1" x14ac:dyDescent="0.25">
      <c r="A33" s="72"/>
      <c r="B33" s="73">
        <f t="shared" si="0"/>
        <v>0</v>
      </c>
      <c r="C33" s="77"/>
      <c r="D33" s="77">
        <v>1</v>
      </c>
      <c r="E33" s="77" t="s">
        <v>59</v>
      </c>
      <c r="F33" s="77" t="s">
        <v>54</v>
      </c>
      <c r="G33" s="77" t="s">
        <v>223</v>
      </c>
      <c r="H33" s="93" t="s">
        <v>224</v>
      </c>
      <c r="I33" s="77"/>
      <c r="J33" s="77"/>
      <c r="K33" s="78"/>
      <c r="L33" s="78"/>
      <c r="M33" s="78"/>
      <c r="N33" s="78"/>
      <c r="O33" s="78"/>
      <c r="P33" s="79"/>
      <c r="Q33" s="78"/>
      <c r="R33" s="78"/>
      <c r="S33" s="78"/>
      <c r="T33" s="78"/>
      <c r="U33" s="78"/>
      <c r="V33" s="78"/>
      <c r="AF33" s="74"/>
    </row>
    <row r="34" spans="1:32" s="65" customFormat="1" x14ac:dyDescent="0.25">
      <c r="A34" s="72"/>
      <c r="B34" s="73">
        <f t="shared" si="0"/>
        <v>0</v>
      </c>
      <c r="C34" s="77"/>
      <c r="D34" s="77">
        <v>1</v>
      </c>
      <c r="E34" s="77" t="s">
        <v>59</v>
      </c>
      <c r="F34" s="77" t="s">
        <v>54</v>
      </c>
      <c r="G34" s="77" t="s">
        <v>229</v>
      </c>
      <c r="H34" s="93" t="s">
        <v>230</v>
      </c>
      <c r="I34" s="77"/>
      <c r="J34" s="77"/>
      <c r="K34" s="78"/>
      <c r="L34" s="78"/>
      <c r="M34" s="78"/>
      <c r="N34" s="78"/>
      <c r="O34" s="78"/>
      <c r="P34" s="79"/>
      <c r="Q34" s="78"/>
      <c r="R34" s="78"/>
      <c r="S34" s="78"/>
      <c r="T34" s="78"/>
      <c r="U34" s="78"/>
      <c r="V34" s="78"/>
      <c r="AF34" s="74"/>
    </row>
    <row r="35" spans="1:32" s="65" customFormat="1" x14ac:dyDescent="0.25">
      <c r="A35" s="72"/>
      <c r="B35" s="73">
        <f t="shared" si="0"/>
        <v>0</v>
      </c>
      <c r="C35" s="77"/>
      <c r="D35" s="77">
        <v>1</v>
      </c>
      <c r="E35" s="77" t="s">
        <v>59</v>
      </c>
      <c r="F35" s="77" t="s">
        <v>54</v>
      </c>
      <c r="G35" s="77" t="s">
        <v>234</v>
      </c>
      <c r="H35" s="93" t="s">
        <v>235</v>
      </c>
      <c r="I35" s="77"/>
      <c r="J35" s="77"/>
      <c r="K35" s="78"/>
      <c r="L35" s="78"/>
      <c r="M35" s="78"/>
      <c r="N35" s="78"/>
      <c r="O35" s="78"/>
      <c r="P35" s="79"/>
      <c r="Q35" s="78"/>
      <c r="R35" s="78"/>
      <c r="S35" s="78"/>
      <c r="T35" s="78"/>
      <c r="U35" s="78"/>
      <c r="V35" s="78"/>
      <c r="AF35" s="74"/>
    </row>
    <row r="36" spans="1:32" s="65" customFormat="1" x14ac:dyDescent="0.25">
      <c r="A36" s="72"/>
      <c r="B36" s="73">
        <f t="shared" si="0"/>
        <v>0</v>
      </c>
      <c r="C36" s="77"/>
      <c r="D36" s="77">
        <v>1</v>
      </c>
      <c r="E36" s="77" t="s">
        <v>59</v>
      </c>
      <c r="F36" s="77" t="s">
        <v>54</v>
      </c>
      <c r="G36" s="77" t="s">
        <v>240</v>
      </c>
      <c r="H36" s="93" t="s">
        <v>241</v>
      </c>
      <c r="I36" s="77"/>
      <c r="J36" s="77"/>
      <c r="K36" s="78"/>
      <c r="L36" s="78"/>
      <c r="M36" s="78"/>
      <c r="N36" s="78"/>
      <c r="O36" s="78"/>
      <c r="P36" s="79"/>
      <c r="Q36" s="78"/>
      <c r="R36" s="78"/>
      <c r="S36" s="78"/>
      <c r="T36" s="78"/>
      <c r="U36" s="78"/>
      <c r="V36" s="78"/>
      <c r="AF36" s="74"/>
    </row>
    <row r="37" spans="1:32" s="65" customFormat="1" x14ac:dyDescent="0.25">
      <c r="A37" s="72"/>
      <c r="B37" s="73">
        <f t="shared" si="0"/>
        <v>0</v>
      </c>
      <c r="C37" s="77"/>
      <c r="D37" s="77">
        <v>1</v>
      </c>
      <c r="E37" s="77" t="s">
        <v>59</v>
      </c>
      <c r="F37" s="77" t="s">
        <v>54</v>
      </c>
      <c r="G37" s="77" t="s">
        <v>246</v>
      </c>
      <c r="H37" s="93" t="s">
        <v>247</v>
      </c>
      <c r="I37" s="77"/>
      <c r="J37" s="77"/>
      <c r="K37" s="78"/>
      <c r="L37" s="78"/>
      <c r="M37" s="78"/>
      <c r="N37" s="78"/>
      <c r="O37" s="78"/>
      <c r="P37" s="79"/>
      <c r="Q37" s="78"/>
      <c r="R37" s="78"/>
      <c r="S37" s="78"/>
      <c r="T37" s="78"/>
      <c r="U37" s="78"/>
      <c r="V37" s="78"/>
      <c r="AF37" s="74"/>
    </row>
    <row r="38" spans="1:32" s="65" customFormat="1" x14ac:dyDescent="0.25">
      <c r="A38" s="72"/>
      <c r="B38" s="73">
        <f t="shared" si="0"/>
        <v>0</v>
      </c>
      <c r="C38" s="77"/>
      <c r="D38" s="77">
        <v>1</v>
      </c>
      <c r="E38" s="77" t="s">
        <v>59</v>
      </c>
      <c r="F38" s="77" t="s">
        <v>54</v>
      </c>
      <c r="G38" s="77" t="s">
        <v>252</v>
      </c>
      <c r="H38" s="93" t="s">
        <v>253</v>
      </c>
      <c r="I38" s="77"/>
      <c r="J38" s="77"/>
      <c r="K38" s="78"/>
      <c r="L38" s="78"/>
      <c r="M38" s="78"/>
      <c r="N38" s="78"/>
      <c r="O38" s="78"/>
      <c r="P38" s="79"/>
      <c r="Q38" s="78"/>
      <c r="R38" s="78"/>
      <c r="S38" s="78"/>
      <c r="T38" s="78"/>
      <c r="U38" s="78"/>
      <c r="V38" s="78"/>
      <c r="AF38" s="74"/>
    </row>
    <row r="39" spans="1:32" s="65" customFormat="1" x14ac:dyDescent="0.25">
      <c r="A39" s="72"/>
      <c r="B39" s="73">
        <f t="shared" si="0"/>
        <v>0</v>
      </c>
      <c r="C39" s="77"/>
      <c r="D39" s="77">
        <v>1</v>
      </c>
      <c r="E39" s="77" t="s">
        <v>59</v>
      </c>
      <c r="F39" s="77" t="s">
        <v>54</v>
      </c>
      <c r="G39" s="77" t="s">
        <v>258</v>
      </c>
      <c r="H39" s="93" t="s">
        <v>259</v>
      </c>
      <c r="I39" s="77"/>
      <c r="J39" s="77"/>
      <c r="K39" s="78"/>
      <c r="L39" s="78"/>
      <c r="M39" s="78"/>
      <c r="N39" s="78"/>
      <c r="O39" s="78"/>
      <c r="P39" s="79"/>
      <c r="Q39" s="78"/>
      <c r="R39" s="78"/>
      <c r="S39" s="78"/>
      <c r="T39" s="78"/>
      <c r="U39" s="78"/>
      <c r="V39" s="78"/>
      <c r="AF39" s="74"/>
    </row>
    <row r="40" spans="1:32" s="65" customFormat="1" x14ac:dyDescent="0.25">
      <c r="A40" s="72"/>
      <c r="B40" s="73">
        <f t="shared" si="0"/>
        <v>0</v>
      </c>
      <c r="C40" s="77"/>
      <c r="D40" s="77">
        <v>1</v>
      </c>
      <c r="E40" s="77" t="s">
        <v>59</v>
      </c>
      <c r="F40" s="77" t="s">
        <v>57</v>
      </c>
      <c r="G40" s="77" t="s">
        <v>264</v>
      </c>
      <c r="H40" s="77"/>
      <c r="I40" s="77"/>
      <c r="J40" s="77"/>
      <c r="K40" s="78"/>
      <c r="L40" s="78"/>
      <c r="M40" s="78"/>
      <c r="N40" s="78"/>
      <c r="O40" s="78"/>
      <c r="P40" s="79"/>
      <c r="Q40" s="78"/>
      <c r="R40" s="78"/>
      <c r="S40" s="78"/>
      <c r="T40" s="78"/>
      <c r="U40" s="78"/>
      <c r="V40" s="78"/>
      <c r="AF40" s="74"/>
    </row>
    <row r="41" spans="1:32" s="65" customFormat="1" x14ac:dyDescent="0.25">
      <c r="A41" s="72"/>
      <c r="B41" s="73">
        <f t="shared" si="0"/>
        <v>0</v>
      </c>
      <c r="C41" s="77"/>
      <c r="D41" s="77">
        <v>1</v>
      </c>
      <c r="E41" s="77" t="s">
        <v>59</v>
      </c>
      <c r="F41" s="77" t="s">
        <v>57</v>
      </c>
      <c r="G41" s="77" t="s">
        <v>265</v>
      </c>
      <c r="H41" s="77"/>
      <c r="I41" s="77"/>
      <c r="J41" s="77"/>
      <c r="K41" s="78"/>
      <c r="L41" s="78"/>
      <c r="M41" s="78"/>
      <c r="N41" s="78"/>
      <c r="O41" s="78"/>
      <c r="P41" s="79"/>
      <c r="Q41" s="78"/>
      <c r="R41" s="78"/>
      <c r="S41" s="78"/>
      <c r="T41" s="78"/>
      <c r="U41" s="78"/>
      <c r="V41" s="78"/>
      <c r="AF41" s="74"/>
    </row>
    <row r="42" spans="1:32" s="65" customFormat="1" x14ac:dyDescent="0.25">
      <c r="A42" s="72"/>
      <c r="B42" s="73">
        <f t="shared" si="0"/>
        <v>0</v>
      </c>
      <c r="C42" s="77"/>
      <c r="D42" s="77">
        <v>1</v>
      </c>
      <c r="E42" s="77" t="s">
        <v>59</v>
      </c>
      <c r="F42" s="77" t="s">
        <v>57</v>
      </c>
      <c r="G42" s="77" t="s">
        <v>266</v>
      </c>
      <c r="H42" s="77"/>
      <c r="I42" s="77"/>
      <c r="J42" s="77"/>
      <c r="K42" s="78"/>
      <c r="L42" s="78"/>
      <c r="M42" s="78"/>
      <c r="N42" s="78"/>
      <c r="O42" s="78"/>
      <c r="P42" s="79"/>
      <c r="Q42" s="78"/>
      <c r="R42" s="78"/>
      <c r="S42" s="78"/>
      <c r="T42" s="78"/>
      <c r="U42" s="78"/>
      <c r="V42" s="78"/>
      <c r="AF42" s="74"/>
    </row>
  </sheetData>
  <autoFilter ref="A2:H42"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43"/>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P4" sqref="P4:Q43"/>
    </sheetView>
  </sheetViews>
  <sheetFormatPr defaultRowHeight="12.5" x14ac:dyDescent="0.25"/>
  <cols>
    <col min="3" max="4" width="0" hidden="1" customWidth="1"/>
    <col min="8" max="8" width="10.453125" customWidth="1"/>
    <col min="9" max="17" width="19.453125" style="112" customWidth="1"/>
    <col min="19" max="24" width="8.7265625" style="109"/>
  </cols>
  <sheetData>
    <row r="1" spans="1:24" ht="28.5" thickBot="1" x14ac:dyDescent="0.55000000000000004">
      <c r="B1" s="42" t="s">
        <v>870</v>
      </c>
      <c r="C1" s="2"/>
      <c r="D1" s="2"/>
      <c r="E1" s="1" t="s">
        <v>998</v>
      </c>
      <c r="F1" s="2"/>
      <c r="G1" s="2"/>
      <c r="H1" s="2"/>
      <c r="I1" s="201" t="s">
        <v>961</v>
      </c>
      <c r="J1" s="202"/>
      <c r="K1" s="202"/>
      <c r="L1" s="202"/>
      <c r="M1" s="202"/>
      <c r="N1" s="202"/>
      <c r="O1" s="202"/>
      <c r="P1" s="202"/>
      <c r="Q1" s="203"/>
      <c r="R1" s="104"/>
      <c r="S1" s="103"/>
      <c r="T1" s="103"/>
      <c r="U1" s="103"/>
      <c r="V1" s="103"/>
      <c r="W1" s="103"/>
      <c r="X1" s="103"/>
    </row>
    <row r="2" spans="1:24" ht="21" x14ac:dyDescent="0.5">
      <c r="C2" s="2"/>
      <c r="D2" s="2"/>
      <c r="E2" s="1"/>
      <c r="F2" s="2"/>
      <c r="G2" s="2"/>
      <c r="H2" s="2"/>
      <c r="I2" s="110" t="s">
        <v>962</v>
      </c>
      <c r="J2" s="63" t="s">
        <v>963</v>
      </c>
      <c r="K2" s="63" t="s">
        <v>964</v>
      </c>
      <c r="L2" s="63" t="s">
        <v>965</v>
      </c>
      <c r="M2" s="63" t="s">
        <v>966</v>
      </c>
      <c r="N2" s="63" t="s">
        <v>967</v>
      </c>
      <c r="O2" s="63" t="s">
        <v>968</v>
      </c>
      <c r="P2" s="63" t="s">
        <v>969</v>
      </c>
      <c r="Q2" s="111" t="s">
        <v>970</v>
      </c>
      <c r="R2" s="104"/>
      <c r="S2" s="103"/>
      <c r="T2" s="103"/>
      <c r="U2" s="103"/>
      <c r="V2" s="103"/>
      <c r="W2" s="103"/>
      <c r="X2" s="103"/>
    </row>
    <row r="3" spans="1:24" ht="39.5" thickBot="1" x14ac:dyDescent="0.4">
      <c r="B3" s="41" t="s">
        <v>34</v>
      </c>
      <c r="C3" s="8" t="str">
        <f>'Table 1'!B3</f>
        <v>Duplicate?</v>
      </c>
      <c r="D3" s="8" t="str">
        <f>'Table 1'!C3</f>
        <v>List</v>
      </c>
      <c r="E3" s="8" t="str">
        <f>'Table 1'!D3</f>
        <v>Substance Group</v>
      </c>
      <c r="F3" s="8" t="str">
        <f>'Table 1'!E3</f>
        <v>Category</v>
      </c>
      <c r="G3" s="8" t="str">
        <f>'Table 1'!F3</f>
        <v>Substance name</v>
      </c>
      <c r="H3" s="18" t="str">
        <f>'Table 1'!G3</f>
        <v>CASNo.</v>
      </c>
      <c r="I3" s="113" t="s">
        <v>971</v>
      </c>
      <c r="J3" s="114" t="s">
        <v>972</v>
      </c>
      <c r="K3" s="114" t="s">
        <v>973</v>
      </c>
      <c r="L3" s="114" t="s">
        <v>974</v>
      </c>
      <c r="M3" s="114" t="s">
        <v>975</v>
      </c>
      <c r="N3" s="114" t="s">
        <v>976</v>
      </c>
      <c r="O3" s="114" t="s">
        <v>977</v>
      </c>
      <c r="P3" s="114" t="s">
        <v>978</v>
      </c>
      <c r="Q3" s="115" t="s">
        <v>979</v>
      </c>
      <c r="R3" s="105"/>
      <c r="S3" s="106"/>
      <c r="T3" s="106"/>
      <c r="U3" s="106"/>
      <c r="V3" s="106"/>
      <c r="W3" s="106"/>
      <c r="X3" s="106"/>
    </row>
    <row r="4" spans="1:24" ht="13" x14ac:dyDescent="0.3">
      <c r="B4" s="20">
        <f t="shared" ref="B4:B43" si="0">IF(COUNTIF(I4:Q4,"-")&lt;COUNTA(I4:Q4),1,0)</f>
        <v>1</v>
      </c>
      <c r="C4" s="5">
        <f>'Table 1'!B4</f>
        <v>0</v>
      </c>
      <c r="D4" s="5">
        <f>'Table 1'!C4</f>
        <v>1</v>
      </c>
      <c r="E4" s="5" t="str">
        <f>'Table 1'!D4</f>
        <v>PAHs</v>
      </c>
      <c r="F4" s="5" t="str">
        <f>'Table 1'!E4</f>
        <v>A</v>
      </c>
      <c r="G4" s="5" t="str">
        <f>'Table 1'!F4</f>
        <v>NO2</v>
      </c>
      <c r="H4" s="12" t="str">
        <f>'Table 1'!G4</f>
        <v>10102-44-0</v>
      </c>
      <c r="I4" s="116"/>
      <c r="J4" s="116"/>
      <c r="K4" s="116"/>
      <c r="L4" s="116"/>
      <c r="M4" s="116"/>
      <c r="N4" s="116" t="s">
        <v>984</v>
      </c>
      <c r="O4" s="116" t="s">
        <v>985</v>
      </c>
      <c r="P4" s="116"/>
      <c r="Q4" s="116" t="s">
        <v>986</v>
      </c>
      <c r="R4" s="104"/>
      <c r="S4" s="107"/>
      <c r="T4" s="107"/>
      <c r="U4" s="108"/>
      <c r="V4" s="107"/>
      <c r="W4" s="108"/>
      <c r="X4" s="108"/>
    </row>
    <row r="5" spans="1:24" ht="13" x14ac:dyDescent="0.3">
      <c r="B5" s="20">
        <f t="shared" si="0"/>
        <v>1</v>
      </c>
      <c r="C5" s="5">
        <f>'Table 1'!B5</f>
        <v>0</v>
      </c>
      <c r="D5" s="5">
        <f>'Table 1'!C5</f>
        <v>1</v>
      </c>
      <c r="E5" s="5" t="str">
        <f>'Table 1'!D5</f>
        <v>PAHs</v>
      </c>
      <c r="F5" s="5" t="str">
        <f>'Table 1'!E5</f>
        <v>A</v>
      </c>
      <c r="G5" s="5" t="str">
        <f>'Table 1'!F5</f>
        <v>SO2</v>
      </c>
      <c r="H5" s="12" t="str">
        <f>'Table 1'!G5</f>
        <v>7446-09-5</v>
      </c>
      <c r="I5" s="116"/>
      <c r="J5" s="116"/>
      <c r="K5" s="116"/>
      <c r="L5" s="116"/>
      <c r="M5" s="116"/>
      <c r="N5" s="116" t="s">
        <v>987</v>
      </c>
      <c r="O5" s="116" t="s">
        <v>988</v>
      </c>
      <c r="P5" s="116"/>
      <c r="Q5" s="116" t="s">
        <v>986</v>
      </c>
      <c r="R5" s="104"/>
      <c r="S5" s="107"/>
      <c r="T5" s="107"/>
      <c r="U5" s="108"/>
      <c r="V5" s="107"/>
      <c r="W5" s="108"/>
      <c r="X5" s="108"/>
    </row>
    <row r="6" spans="1:24" ht="13" x14ac:dyDescent="0.3">
      <c r="B6" s="20">
        <f t="shared" si="0"/>
        <v>1</v>
      </c>
      <c r="C6" s="5">
        <f>'Table 1'!B6</f>
        <v>0</v>
      </c>
      <c r="D6" s="5">
        <f>'Table 1'!C6</f>
        <v>1</v>
      </c>
      <c r="E6" s="5" t="str">
        <f>'Table 1'!D6</f>
        <v>PAHs</v>
      </c>
      <c r="F6" s="5" t="str">
        <f>'Table 1'!E6</f>
        <v>A</v>
      </c>
      <c r="G6" s="5" t="str">
        <f>'Table 1'!F6</f>
        <v>O3</v>
      </c>
      <c r="H6" s="12" t="str">
        <f>'Table 1'!G6</f>
        <v>10028-15-6</v>
      </c>
      <c r="I6" s="116"/>
      <c r="J6" s="116"/>
      <c r="K6" s="116"/>
      <c r="L6" s="116"/>
      <c r="M6" s="116"/>
      <c r="N6" s="116"/>
      <c r="O6" s="116" t="s">
        <v>989</v>
      </c>
      <c r="P6" s="116"/>
      <c r="Q6" s="116"/>
      <c r="R6" s="104"/>
      <c r="S6" s="107"/>
      <c r="T6" s="107"/>
      <c r="U6" s="108"/>
      <c r="V6" s="107"/>
      <c r="W6" s="108"/>
      <c r="X6" s="108"/>
    </row>
    <row r="7" spans="1:24" ht="13" x14ac:dyDescent="0.3">
      <c r="B7" s="20">
        <f t="shared" si="0"/>
        <v>1</v>
      </c>
      <c r="C7" s="5">
        <f>'Table 1'!B7</f>
        <v>0</v>
      </c>
      <c r="D7" s="5">
        <f>'Table 1'!C7</f>
        <v>1</v>
      </c>
      <c r="E7" s="5" t="str">
        <f>'Table 1'!D7</f>
        <v>PAHs</v>
      </c>
      <c r="F7" s="5" t="str">
        <f>'Table 1'!E7</f>
        <v>A</v>
      </c>
      <c r="G7" s="5" t="str">
        <f>'Table 1'!F7</f>
        <v>CO</v>
      </c>
      <c r="H7" s="12" t="str">
        <f>'Table 1'!G7</f>
        <v>630-08-0</v>
      </c>
      <c r="I7" s="116"/>
      <c r="J7" s="116"/>
      <c r="K7" s="116"/>
      <c r="L7" s="116"/>
      <c r="M7" s="116"/>
      <c r="N7" s="116" t="s">
        <v>990</v>
      </c>
      <c r="O7" s="116" t="s">
        <v>991</v>
      </c>
      <c r="P7" s="116"/>
      <c r="Q7" s="116" t="s">
        <v>992</v>
      </c>
      <c r="R7" s="104"/>
      <c r="S7" s="107"/>
      <c r="T7" s="107"/>
      <c r="U7" s="108"/>
      <c r="V7" s="107"/>
      <c r="W7" s="108"/>
      <c r="X7" s="108"/>
    </row>
    <row r="8" spans="1:24" ht="13" x14ac:dyDescent="0.3">
      <c r="B8" s="20">
        <f t="shared" si="0"/>
        <v>0</v>
      </c>
      <c r="C8" s="5">
        <f>'Table 1'!B8</f>
        <v>0</v>
      </c>
      <c r="D8" s="5">
        <f>'Table 1'!C8</f>
        <v>1</v>
      </c>
      <c r="E8" s="5" t="str">
        <f>'Table 1'!D8</f>
        <v>PAHs</v>
      </c>
      <c r="F8" s="5" t="str">
        <f>'Table 1'!E8</f>
        <v>B</v>
      </c>
      <c r="G8" s="5" t="str">
        <f>'Table 1'!F8</f>
        <v>Acenaphthene</v>
      </c>
      <c r="H8" s="12" t="str">
        <f>'Table 1'!G8</f>
        <v>83-32-9</v>
      </c>
      <c r="I8" s="116"/>
      <c r="J8" s="116"/>
      <c r="K8" s="116"/>
      <c r="L8" s="116"/>
      <c r="M8" s="116"/>
      <c r="N8" s="116"/>
      <c r="O8" s="116"/>
      <c r="P8" s="116"/>
      <c r="Q8" s="116"/>
      <c r="R8" s="104"/>
      <c r="S8" s="107"/>
      <c r="T8" s="107"/>
      <c r="U8" s="108"/>
      <c r="V8" s="107"/>
      <c r="W8" s="108"/>
      <c r="X8" s="108"/>
    </row>
    <row r="9" spans="1:24" ht="13" x14ac:dyDescent="0.3">
      <c r="B9" s="20">
        <f t="shared" si="0"/>
        <v>0</v>
      </c>
      <c r="C9" s="5">
        <f>'Table 1'!B9</f>
        <v>0</v>
      </c>
      <c r="D9" s="5">
        <f>'Table 1'!C9</f>
        <v>1</v>
      </c>
      <c r="E9" s="5" t="str">
        <f>'Table 1'!D9</f>
        <v>PAHs</v>
      </c>
      <c r="F9" s="5" t="str">
        <f>'Table 1'!E9</f>
        <v>B</v>
      </c>
      <c r="G9" s="5" t="str">
        <f>'Table 1'!F9</f>
        <v>Acenaphthylene</v>
      </c>
      <c r="H9" s="12" t="str">
        <f>'Table 1'!G9</f>
        <v>208-96-8</v>
      </c>
      <c r="I9" s="116"/>
      <c r="J9" s="116"/>
      <c r="K9" s="116"/>
      <c r="L9" s="116"/>
      <c r="M9" s="116"/>
      <c r="N9" s="116"/>
      <c r="O9" s="116"/>
      <c r="P9" s="116"/>
      <c r="Q9" s="116"/>
      <c r="R9" s="104"/>
      <c r="S9" s="107"/>
      <c r="T9" s="107"/>
      <c r="U9" s="108"/>
      <c r="V9" s="107"/>
      <c r="W9" s="108"/>
      <c r="X9" s="108"/>
    </row>
    <row r="10" spans="1:24" ht="13" x14ac:dyDescent="0.3">
      <c r="B10" s="20">
        <f t="shared" si="0"/>
        <v>1</v>
      </c>
      <c r="C10" s="5">
        <f>'Table 1'!B10</f>
        <v>0</v>
      </c>
      <c r="D10" s="5">
        <f>'Table 1'!C10</f>
        <v>1</v>
      </c>
      <c r="E10" s="5" t="str">
        <f>'Table 1'!D10</f>
        <v>PAHs</v>
      </c>
      <c r="F10" s="5" t="str">
        <f>'Table 1'!E10</f>
        <v>B</v>
      </c>
      <c r="G10" s="5" t="str">
        <f>'Table 1'!F10</f>
        <v>Anthracene</v>
      </c>
      <c r="H10" s="12" t="str">
        <f>'Table 1'!G10</f>
        <v>120-12-7</v>
      </c>
      <c r="I10" s="116" t="s">
        <v>980</v>
      </c>
      <c r="J10" s="116" t="s">
        <v>982</v>
      </c>
      <c r="K10" s="116"/>
      <c r="L10" s="116"/>
      <c r="M10" s="116"/>
      <c r="N10" s="116" t="s">
        <v>983</v>
      </c>
      <c r="O10" s="116"/>
      <c r="P10" s="116"/>
      <c r="Q10" s="116"/>
      <c r="R10" s="104"/>
      <c r="S10" s="107"/>
      <c r="T10" s="107"/>
      <c r="U10" s="108"/>
      <c r="V10" s="107"/>
      <c r="W10" s="108"/>
      <c r="X10" s="108"/>
    </row>
    <row r="11" spans="1:24" ht="13" x14ac:dyDescent="0.3">
      <c r="A11" s="44" t="s">
        <v>873</v>
      </c>
      <c r="B11" s="20">
        <f t="shared" si="0"/>
        <v>0</v>
      </c>
      <c r="C11" s="5">
        <f>'Table 1'!B11</f>
        <v>0</v>
      </c>
      <c r="D11" s="5">
        <f>'Table 1'!C11</f>
        <v>1</v>
      </c>
      <c r="E11" s="5" t="str">
        <f>'Table 1'!D11</f>
        <v>PAHs</v>
      </c>
      <c r="F11" s="5" t="str">
        <f>'Table 1'!E11</f>
        <v>B</v>
      </c>
      <c r="G11" s="5" t="str">
        <f>'Table 1'!F11</f>
        <v>BaA</v>
      </c>
      <c r="H11" s="12" t="str">
        <f>'Table 1'!G11</f>
        <v>56-55-3</v>
      </c>
      <c r="I11" s="116"/>
      <c r="J11" s="116"/>
      <c r="K11" s="116"/>
      <c r="L11" s="116"/>
      <c r="M11" s="116"/>
      <c r="N11" s="116"/>
      <c r="O11" s="116"/>
      <c r="P11" s="116"/>
      <c r="Q11" s="116"/>
      <c r="R11" s="104"/>
      <c r="S11" s="107"/>
      <c r="T11" s="107"/>
      <c r="U11" s="108"/>
      <c r="V11" s="107"/>
      <c r="W11" s="108"/>
      <c r="X11" s="108"/>
    </row>
    <row r="12" spans="1:24" ht="13" x14ac:dyDescent="0.3">
      <c r="A12" s="44" t="s">
        <v>873</v>
      </c>
      <c r="B12" s="20">
        <f t="shared" si="0"/>
        <v>1</v>
      </c>
      <c r="C12" s="5">
        <f>'Table 1'!B12</f>
        <v>0</v>
      </c>
      <c r="D12" s="5">
        <f>'Table 1'!C12</f>
        <v>1</v>
      </c>
      <c r="E12" s="5" t="str">
        <f>'Table 1'!D12</f>
        <v>PAHs</v>
      </c>
      <c r="F12" s="5" t="str">
        <f>'Table 1'!E12</f>
        <v>B</v>
      </c>
      <c r="G12" s="5" t="str">
        <f>'Table 1'!F12</f>
        <v>BaP</v>
      </c>
      <c r="H12" s="12" t="str">
        <f>'Table 1'!G12</f>
        <v>50-32-8</v>
      </c>
      <c r="I12" s="116"/>
      <c r="J12" s="116" t="s">
        <v>982</v>
      </c>
      <c r="K12" s="116"/>
      <c r="L12" s="116"/>
      <c r="M12" s="116"/>
      <c r="N12" s="116"/>
      <c r="O12" s="116"/>
      <c r="P12" s="116"/>
      <c r="Q12" s="116"/>
      <c r="R12" s="104"/>
      <c r="S12" s="107"/>
      <c r="T12" s="107"/>
      <c r="U12" s="108"/>
      <c r="V12" s="107"/>
      <c r="W12" s="108"/>
      <c r="X12" s="108"/>
    </row>
    <row r="13" spans="1:24" ht="13" x14ac:dyDescent="0.3">
      <c r="A13" s="44" t="s">
        <v>873</v>
      </c>
      <c r="B13" s="20">
        <f t="shared" si="0"/>
        <v>1</v>
      </c>
      <c r="C13" s="5">
        <f>'Table 1'!B13</f>
        <v>0</v>
      </c>
      <c r="D13" s="5">
        <f>'Table 1'!C13</f>
        <v>1</v>
      </c>
      <c r="E13" s="5" t="str">
        <f>'Table 1'!D13</f>
        <v>PAHs</v>
      </c>
      <c r="F13" s="5" t="str">
        <f>'Table 1'!E13</f>
        <v>B</v>
      </c>
      <c r="G13" s="5" t="str">
        <f>'Table 1'!F13</f>
        <v>BbFA</v>
      </c>
      <c r="H13" s="12" t="str">
        <f>'Table 1'!G13</f>
        <v>205-99-2</v>
      </c>
      <c r="I13" s="116" t="s">
        <v>980</v>
      </c>
      <c r="J13" s="116" t="s">
        <v>982</v>
      </c>
      <c r="K13" s="116"/>
      <c r="L13" s="116"/>
      <c r="M13" s="116"/>
      <c r="N13" s="116" t="s">
        <v>983</v>
      </c>
      <c r="O13" s="116"/>
      <c r="P13" s="116"/>
      <c r="Q13" s="116" t="s">
        <v>928</v>
      </c>
      <c r="R13" s="104"/>
      <c r="S13" s="107"/>
      <c r="T13" s="107"/>
      <c r="U13" s="108"/>
      <c r="V13" s="107"/>
      <c r="W13" s="108"/>
      <c r="X13" s="108"/>
    </row>
    <row r="14" spans="1:24" ht="13" x14ac:dyDescent="0.3">
      <c r="B14" s="20">
        <f t="shared" si="0"/>
        <v>0</v>
      </c>
      <c r="C14" s="5">
        <f>'Table 1'!B14</f>
        <v>0</v>
      </c>
      <c r="D14" s="5">
        <f>'Table 1'!C14</f>
        <v>1</v>
      </c>
      <c r="E14" s="5" t="str">
        <f>'Table 1'!D14</f>
        <v>PAHs</v>
      </c>
      <c r="F14" s="5" t="str">
        <f>'Table 1'!E14</f>
        <v>B</v>
      </c>
      <c r="G14" s="5" t="str">
        <f>'Table 1'!F14</f>
        <v>BeP</v>
      </c>
      <c r="H14" s="12" t="str">
        <f>'Table 1'!G14</f>
        <v>192-97-2</v>
      </c>
      <c r="I14" s="116"/>
      <c r="J14" s="116"/>
      <c r="K14" s="116"/>
      <c r="L14" s="116"/>
      <c r="M14" s="116"/>
      <c r="N14" s="116"/>
      <c r="O14" s="116"/>
      <c r="P14" s="116"/>
      <c r="Q14" s="116"/>
      <c r="R14" s="104"/>
      <c r="S14" s="107"/>
      <c r="T14" s="107"/>
      <c r="U14" s="108"/>
      <c r="V14" s="107"/>
      <c r="W14" s="108"/>
      <c r="X14" s="108"/>
    </row>
    <row r="15" spans="1:24" ht="13" x14ac:dyDescent="0.3">
      <c r="B15" s="20">
        <f t="shared" si="0"/>
        <v>1</v>
      </c>
      <c r="C15" s="5">
        <f>'Table 1'!B15</f>
        <v>0</v>
      </c>
      <c r="D15" s="5">
        <f>'Table 1'!C15</f>
        <v>1</v>
      </c>
      <c r="E15" s="5" t="str">
        <f>'Table 1'!D15</f>
        <v>PAHs</v>
      </c>
      <c r="F15" s="5" t="str">
        <f>'Table 1'!E15</f>
        <v>B</v>
      </c>
      <c r="G15" s="5" t="str">
        <f>'Table 1'!F15</f>
        <v>Benzo(ghi)perylene</v>
      </c>
      <c r="H15" s="12" t="str">
        <f>'Table 1'!G15</f>
        <v>191-24-2</v>
      </c>
      <c r="I15" s="116" t="s">
        <v>980</v>
      </c>
      <c r="J15" s="116" t="s">
        <v>982</v>
      </c>
      <c r="K15" s="116"/>
      <c r="L15" s="116" t="s">
        <v>981</v>
      </c>
      <c r="M15" s="116"/>
      <c r="N15" s="116" t="s">
        <v>983</v>
      </c>
      <c r="O15" s="116"/>
      <c r="P15" s="116"/>
      <c r="Q15" s="116"/>
      <c r="R15" s="104"/>
      <c r="S15" s="107"/>
      <c r="T15" s="107"/>
      <c r="U15" s="108"/>
      <c r="V15" s="107"/>
      <c r="W15" s="108"/>
      <c r="X15" s="108"/>
    </row>
    <row r="16" spans="1:24" ht="13" x14ac:dyDescent="0.3">
      <c r="B16" s="20">
        <f t="shared" si="0"/>
        <v>0</v>
      </c>
      <c r="C16" s="5">
        <f>'Table 1'!B16</f>
        <v>0</v>
      </c>
      <c r="D16" s="5">
        <f>'Table 1'!C16</f>
        <v>1</v>
      </c>
      <c r="E16" s="5" t="str">
        <f>'Table 1'!D16</f>
        <v>PAHs</v>
      </c>
      <c r="F16" s="5" t="str">
        <f>'Table 1'!E16</f>
        <v>B</v>
      </c>
      <c r="G16" s="5" t="str">
        <f>'Table 1'!F16</f>
        <v>BjFA</v>
      </c>
      <c r="H16" s="12" t="str">
        <f>'Table 1'!G16</f>
        <v>205-82-3</v>
      </c>
      <c r="I16" s="116"/>
      <c r="J16" s="116"/>
      <c r="K16" s="116"/>
      <c r="L16" s="116"/>
      <c r="M16" s="116"/>
      <c r="N16" s="116"/>
      <c r="O16" s="116"/>
      <c r="P16" s="116"/>
      <c r="Q16" s="116"/>
      <c r="R16" s="104"/>
      <c r="S16" s="107"/>
      <c r="T16" s="107"/>
      <c r="U16" s="108"/>
      <c r="V16" s="107"/>
      <c r="W16" s="108"/>
      <c r="X16" s="108"/>
    </row>
    <row r="17" spans="1:24" ht="13" x14ac:dyDescent="0.3">
      <c r="A17" s="44" t="s">
        <v>873</v>
      </c>
      <c r="B17" s="20">
        <f t="shared" si="0"/>
        <v>1</v>
      </c>
      <c r="C17" s="5">
        <f>'Table 1'!B17</f>
        <v>0</v>
      </c>
      <c r="D17" s="5">
        <f>'Table 1'!C17</f>
        <v>1</v>
      </c>
      <c r="E17" s="5" t="str">
        <f>'Table 1'!D17</f>
        <v>PAHs</v>
      </c>
      <c r="F17" s="5" t="str">
        <f>'Table 1'!E17</f>
        <v>B</v>
      </c>
      <c r="G17" s="5" t="str">
        <f>'Table 1'!F17</f>
        <v>BkFA</v>
      </c>
      <c r="H17" s="12" t="str">
        <f>'Table 1'!G17</f>
        <v>207-08-9</v>
      </c>
      <c r="I17" s="116" t="s">
        <v>980</v>
      </c>
      <c r="J17" s="116" t="s">
        <v>982</v>
      </c>
      <c r="K17" s="116"/>
      <c r="L17" s="116"/>
      <c r="M17" s="116"/>
      <c r="N17" s="116" t="s">
        <v>983</v>
      </c>
      <c r="O17" s="116"/>
      <c r="P17" s="116"/>
      <c r="Q17" s="116" t="s">
        <v>928</v>
      </c>
      <c r="R17" s="104"/>
      <c r="S17" s="107"/>
      <c r="T17" s="107"/>
      <c r="U17" s="108"/>
      <c r="V17" s="107"/>
      <c r="W17" s="108"/>
      <c r="X17" s="108"/>
    </row>
    <row r="18" spans="1:24" ht="13" x14ac:dyDescent="0.3">
      <c r="A18" s="44" t="s">
        <v>873</v>
      </c>
      <c r="B18" s="20">
        <f t="shared" si="0"/>
        <v>0</v>
      </c>
      <c r="C18" s="5">
        <f>'Table 1'!B18</f>
        <v>0</v>
      </c>
      <c r="D18" s="5">
        <f>'Table 1'!C18</f>
        <v>1</v>
      </c>
      <c r="E18" s="5" t="str">
        <f>'Table 1'!D18</f>
        <v>PAHs</v>
      </c>
      <c r="F18" s="5" t="str">
        <f>'Table 1'!E18</f>
        <v>B</v>
      </c>
      <c r="G18" s="5" t="str">
        <f>'Table 1'!F18</f>
        <v>Dibenzo(ah)anthracene</v>
      </c>
      <c r="H18" s="12" t="str">
        <f>'Table 1'!G18</f>
        <v>53-70-3</v>
      </c>
      <c r="I18" s="116"/>
      <c r="J18" s="116"/>
      <c r="K18" s="116"/>
      <c r="L18" s="116"/>
      <c r="M18" s="116"/>
      <c r="N18" s="116"/>
      <c r="O18" s="116"/>
      <c r="P18" s="116"/>
      <c r="Q18" s="116"/>
      <c r="R18" s="104"/>
      <c r="S18" s="107"/>
      <c r="T18" s="107"/>
      <c r="U18" s="108"/>
      <c r="V18" s="107"/>
      <c r="W18" s="108"/>
      <c r="X18" s="108"/>
    </row>
    <row r="19" spans="1:24" ht="13" x14ac:dyDescent="0.3">
      <c r="B19" s="20">
        <f t="shared" si="0"/>
        <v>1</v>
      </c>
      <c r="C19" s="5">
        <f>'Table 1'!B19</f>
        <v>0</v>
      </c>
      <c r="D19" s="5">
        <f>'Table 1'!C19</f>
        <v>1</v>
      </c>
      <c r="E19" s="5" t="str">
        <f>'Table 1'!D19</f>
        <v>PAHs</v>
      </c>
      <c r="F19" s="5" t="str">
        <f>'Table 1'!E19</f>
        <v>B</v>
      </c>
      <c r="G19" s="5" t="str">
        <f>'Table 1'!F19</f>
        <v>Fluoranthene</v>
      </c>
      <c r="H19" s="12" t="str">
        <f>'Table 1'!G19</f>
        <v>206-44-0</v>
      </c>
      <c r="I19" s="116" t="s">
        <v>993</v>
      </c>
      <c r="J19" s="116" t="s">
        <v>982</v>
      </c>
      <c r="K19" s="116"/>
      <c r="L19" s="116"/>
      <c r="M19" s="116"/>
      <c r="N19" s="116" t="s">
        <v>983</v>
      </c>
      <c r="O19" s="116"/>
      <c r="P19" s="116"/>
      <c r="Q19" s="116"/>
      <c r="R19" s="104"/>
      <c r="S19" s="107"/>
      <c r="T19" s="107"/>
      <c r="U19" s="108"/>
      <c r="V19" s="107"/>
      <c r="W19" s="108"/>
      <c r="X19" s="108"/>
    </row>
    <row r="20" spans="1:24" ht="13" x14ac:dyDescent="0.3">
      <c r="B20" s="20">
        <f t="shared" si="0"/>
        <v>0</v>
      </c>
      <c r="C20" s="5">
        <f>'Table 1'!B20</f>
        <v>0</v>
      </c>
      <c r="D20" s="5">
        <f>'Table 1'!C20</f>
        <v>1</v>
      </c>
      <c r="E20" s="5" t="str">
        <f>'Table 1'!D20</f>
        <v>PAHs</v>
      </c>
      <c r="F20" s="5" t="str">
        <f>'Table 1'!E20</f>
        <v>B</v>
      </c>
      <c r="G20" s="5" t="str">
        <f>'Table 1'!F20</f>
        <v>Fluorene</v>
      </c>
      <c r="H20" s="12" t="str">
        <f>'Table 1'!G20</f>
        <v>86-73-7</v>
      </c>
      <c r="I20" s="116"/>
      <c r="J20" s="116"/>
      <c r="K20" s="116"/>
      <c r="L20" s="116"/>
      <c r="M20" s="116"/>
      <c r="N20" s="116"/>
      <c r="O20" s="116"/>
      <c r="P20" s="116"/>
      <c r="Q20" s="116"/>
      <c r="R20" s="104"/>
      <c r="S20" s="107"/>
      <c r="T20" s="107"/>
      <c r="U20" s="108"/>
      <c r="V20" s="107"/>
      <c r="W20" s="108"/>
      <c r="X20" s="108"/>
    </row>
    <row r="21" spans="1:24" ht="13" x14ac:dyDescent="0.3">
      <c r="B21" s="20">
        <f t="shared" si="0"/>
        <v>1</v>
      </c>
      <c r="C21" s="5">
        <f>'Table 1'!B21</f>
        <v>0</v>
      </c>
      <c r="D21" s="5">
        <f>'Table 1'!C21</f>
        <v>1</v>
      </c>
      <c r="E21" s="5" t="str">
        <f>'Table 1'!D21</f>
        <v>PAHs</v>
      </c>
      <c r="F21" s="5" t="str">
        <f>'Table 1'!E21</f>
        <v>B</v>
      </c>
      <c r="G21" s="5" t="str">
        <f>'Table 1'!F21</f>
        <v>Chrysene/Benzo(a)phenanthrene</v>
      </c>
      <c r="H21" s="12" t="str">
        <f>'Table 1'!G21</f>
        <v>218-01-9</v>
      </c>
      <c r="I21" s="116"/>
      <c r="J21" s="116"/>
      <c r="K21" s="116"/>
      <c r="L21" s="116" t="s">
        <v>981</v>
      </c>
      <c r="M21" s="116"/>
      <c r="N21" s="116"/>
      <c r="O21" s="116"/>
      <c r="P21" s="116"/>
      <c r="Q21" s="116"/>
      <c r="R21" s="104"/>
      <c r="S21" s="107"/>
      <c r="T21" s="107"/>
      <c r="U21" s="108"/>
      <c r="V21" s="107"/>
      <c r="W21" s="108"/>
      <c r="X21" s="108"/>
    </row>
    <row r="22" spans="1:24" ht="13" x14ac:dyDescent="0.3">
      <c r="A22" s="44" t="s">
        <v>873</v>
      </c>
      <c r="B22" s="20">
        <f t="shared" si="0"/>
        <v>1</v>
      </c>
      <c r="C22" s="5">
        <f>'Table 1'!B22</f>
        <v>0</v>
      </c>
      <c r="D22" s="5">
        <f>'Table 1'!C22</f>
        <v>1</v>
      </c>
      <c r="E22" s="5" t="str">
        <f>'Table 1'!D22</f>
        <v>PAHs</v>
      </c>
      <c r="F22" s="5" t="str">
        <f>'Table 1'!E22</f>
        <v>B</v>
      </c>
      <c r="G22" s="5" t="str">
        <f>'Table 1'!F22</f>
        <v>Indeno(123-cd)pyrene</v>
      </c>
      <c r="H22" s="12" t="str">
        <f>'Table 1'!G22</f>
        <v>193-39-5</v>
      </c>
      <c r="I22" s="116" t="s">
        <v>980</v>
      </c>
      <c r="J22" s="116" t="s">
        <v>982</v>
      </c>
      <c r="K22" s="116"/>
      <c r="L22" s="116" t="s">
        <v>981</v>
      </c>
      <c r="M22" s="116"/>
      <c r="N22" s="116" t="s">
        <v>983</v>
      </c>
      <c r="O22" s="116"/>
      <c r="P22" s="116"/>
      <c r="Q22" s="116"/>
      <c r="R22" s="104"/>
      <c r="S22" s="107"/>
      <c r="T22" s="107"/>
      <c r="U22" s="108"/>
      <c r="V22" s="107"/>
      <c r="W22" s="108"/>
      <c r="X22" s="108"/>
    </row>
    <row r="23" spans="1:24" ht="13" x14ac:dyDescent="0.3">
      <c r="B23" s="20">
        <f t="shared" si="0"/>
        <v>1</v>
      </c>
      <c r="C23" s="5">
        <f>'Table 1'!B23</f>
        <v>0</v>
      </c>
      <c r="D23" s="5">
        <f>'Table 1'!C23</f>
        <v>1</v>
      </c>
      <c r="E23" s="5" t="str">
        <f>'Table 1'!D23</f>
        <v>PAHs</v>
      </c>
      <c r="F23" s="5" t="str">
        <f>'Table 1'!E23</f>
        <v>B</v>
      </c>
      <c r="G23" s="5" t="str">
        <f>'Table 1'!F23</f>
        <v>Naphthalene</v>
      </c>
      <c r="H23" s="12" t="str">
        <f>'Table 1'!G23</f>
        <v>91-20-3</v>
      </c>
      <c r="I23" s="116" t="s">
        <v>993</v>
      </c>
      <c r="J23" s="116" t="s">
        <v>982</v>
      </c>
      <c r="K23" s="116"/>
      <c r="L23" s="116"/>
      <c r="M23" s="116"/>
      <c r="N23" s="116" t="s">
        <v>983</v>
      </c>
      <c r="O23" s="116"/>
      <c r="P23" s="116"/>
      <c r="Q23" s="116"/>
      <c r="R23" s="104"/>
      <c r="S23" s="107"/>
      <c r="T23" s="107"/>
      <c r="U23" s="108"/>
      <c r="V23" s="107"/>
      <c r="W23" s="108"/>
      <c r="X23" s="108"/>
    </row>
    <row r="24" spans="1:24" ht="13" x14ac:dyDescent="0.3">
      <c r="B24" s="20">
        <f t="shared" si="0"/>
        <v>0</v>
      </c>
      <c r="C24" s="5">
        <f>'Table 1'!B24</f>
        <v>0</v>
      </c>
      <c r="D24" s="5">
        <f>'Table 1'!C24</f>
        <v>1</v>
      </c>
      <c r="E24" s="5" t="str">
        <f>'Table 1'!D24</f>
        <v>PAHs</v>
      </c>
      <c r="F24" s="5" t="str">
        <f>'Table 1'!E24</f>
        <v>B</v>
      </c>
      <c r="G24" s="5" t="str">
        <f>'Table 1'!F24</f>
        <v>Phenanthrene</v>
      </c>
      <c r="H24" s="12" t="str">
        <f>'Table 1'!G24</f>
        <v>85-01-8</v>
      </c>
      <c r="I24" s="116"/>
      <c r="J24" s="116"/>
      <c r="K24" s="116"/>
      <c r="L24" s="116"/>
      <c r="M24" s="116"/>
      <c r="N24" s="116"/>
      <c r="O24" s="116"/>
      <c r="P24" s="116"/>
      <c r="Q24" s="116"/>
      <c r="R24" s="104"/>
      <c r="S24" s="107"/>
      <c r="T24" s="107"/>
      <c r="U24" s="108"/>
      <c r="V24" s="107"/>
      <c r="W24" s="108"/>
      <c r="X24" s="108"/>
    </row>
    <row r="25" spans="1:24" ht="13" x14ac:dyDescent="0.3">
      <c r="B25" s="20">
        <f t="shared" si="0"/>
        <v>0</v>
      </c>
      <c r="C25" s="5">
        <f>'Table 1'!B25</f>
        <v>0</v>
      </c>
      <c r="D25" s="5">
        <f>'Table 1'!C25</f>
        <v>1</v>
      </c>
      <c r="E25" s="5" t="str">
        <f>'Table 1'!D25</f>
        <v>PAHs</v>
      </c>
      <c r="F25" s="5" t="str">
        <f>'Table 1'!E25</f>
        <v>B</v>
      </c>
      <c r="G25" s="5" t="str">
        <f>'Table 1'!F25</f>
        <v>Pyrene</v>
      </c>
      <c r="H25" s="12" t="str">
        <f>'Table 1'!G25</f>
        <v>129-00-0</v>
      </c>
      <c r="I25" s="116"/>
      <c r="J25" s="116"/>
      <c r="K25" s="116"/>
      <c r="L25" s="116"/>
      <c r="M25" s="116"/>
      <c r="N25" s="116"/>
      <c r="O25" s="116"/>
      <c r="P25" s="116"/>
      <c r="Q25" s="116"/>
      <c r="R25" s="104"/>
      <c r="S25" s="107"/>
      <c r="T25" s="107"/>
      <c r="U25" s="108"/>
      <c r="V25" s="107"/>
      <c r="W25" s="108"/>
      <c r="X25" s="108"/>
    </row>
    <row r="26" spans="1:24" ht="13" x14ac:dyDescent="0.3">
      <c r="B26" s="20">
        <f t="shared" si="0"/>
        <v>0</v>
      </c>
      <c r="C26" s="5">
        <f>'Table 1'!B26</f>
        <v>0</v>
      </c>
      <c r="D26" s="5">
        <f>'Table 1'!C26</f>
        <v>1</v>
      </c>
      <c r="E26" s="5" t="str">
        <f>'Table 1'!D26</f>
        <v>PAHs</v>
      </c>
      <c r="F26" s="5" t="str">
        <f>'Table 1'!E26</f>
        <v>B</v>
      </c>
      <c r="G26" s="5" t="str">
        <f>'Table 1'!F26</f>
        <v>1-Methylnapthalene</v>
      </c>
      <c r="H26" s="12" t="str">
        <f>'Table 1'!G26</f>
        <v>90-12-0</v>
      </c>
      <c r="I26" s="116"/>
      <c r="J26" s="116"/>
      <c r="K26" s="116"/>
      <c r="L26" s="116"/>
      <c r="M26" s="116"/>
      <c r="N26" s="116"/>
      <c r="O26" s="116"/>
      <c r="P26" s="116"/>
      <c r="Q26" s="116"/>
      <c r="R26" s="104"/>
      <c r="S26" s="107"/>
      <c r="T26" s="107"/>
      <c r="U26" s="108"/>
      <c r="V26" s="107"/>
      <c r="W26" s="108"/>
      <c r="X26" s="108"/>
    </row>
    <row r="27" spans="1:24" ht="13" x14ac:dyDescent="0.3">
      <c r="B27" s="20">
        <f t="shared" si="0"/>
        <v>0</v>
      </c>
      <c r="C27" s="5">
        <f>'Table 1'!B27</f>
        <v>0</v>
      </c>
      <c r="D27" s="5">
        <f>'Table 1'!C27</f>
        <v>1</v>
      </c>
      <c r="E27" s="5" t="str">
        <f>'Table 1'!D27</f>
        <v>PAHs</v>
      </c>
      <c r="F27" s="5" t="str">
        <f>'Table 1'!E27</f>
        <v>B</v>
      </c>
      <c r="G27" s="5" t="str">
        <f>'Table 1'!F27</f>
        <v>1-Methylphenanthrene</v>
      </c>
      <c r="H27" s="12" t="str">
        <f>'Table 1'!G27</f>
        <v>832-69-9</v>
      </c>
      <c r="I27" s="116"/>
      <c r="J27" s="116"/>
      <c r="K27" s="116"/>
      <c r="L27" s="116"/>
      <c r="M27" s="116"/>
      <c r="N27" s="116"/>
      <c r="O27" s="116"/>
      <c r="P27" s="116"/>
      <c r="Q27" s="116"/>
      <c r="R27" s="104"/>
      <c r="S27" s="107"/>
      <c r="T27" s="107"/>
      <c r="U27" s="108"/>
      <c r="V27" s="107"/>
      <c r="W27" s="108"/>
      <c r="X27" s="108"/>
    </row>
    <row r="28" spans="1:24" ht="13" x14ac:dyDescent="0.3">
      <c r="B28" s="20">
        <f t="shared" si="0"/>
        <v>0</v>
      </c>
      <c r="C28" s="5">
        <f>'Table 1'!B28</f>
        <v>0</v>
      </c>
      <c r="D28" s="5">
        <f>'Table 1'!C28</f>
        <v>1</v>
      </c>
      <c r="E28" s="5" t="str">
        <f>'Table 1'!D28</f>
        <v>PAHs</v>
      </c>
      <c r="F28" s="5" t="str">
        <f>'Table 1'!E28</f>
        <v>B</v>
      </c>
      <c r="G28" s="5" t="str">
        <f>'Table 1'!F28</f>
        <v>2,6-Dimethylnapthalene</v>
      </c>
      <c r="H28" s="12" t="str">
        <f>'Table 1'!G28</f>
        <v>581-42-0</v>
      </c>
      <c r="I28" s="116"/>
      <c r="J28" s="116"/>
      <c r="K28" s="116"/>
      <c r="L28" s="116"/>
      <c r="M28" s="116"/>
      <c r="N28" s="116"/>
      <c r="O28" s="116"/>
      <c r="P28" s="116"/>
      <c r="Q28" s="116"/>
      <c r="R28" s="104"/>
      <c r="S28" s="107"/>
      <c r="T28" s="107"/>
      <c r="U28" s="108"/>
      <c r="V28" s="107"/>
      <c r="W28" s="108"/>
      <c r="X28" s="108"/>
    </row>
    <row r="29" spans="1:24" ht="13" x14ac:dyDescent="0.3">
      <c r="B29" s="20">
        <f t="shared" si="0"/>
        <v>0</v>
      </c>
      <c r="C29" s="5">
        <f>'Table 1'!B29</f>
        <v>0</v>
      </c>
      <c r="D29" s="5">
        <f>'Table 1'!C29</f>
        <v>1</v>
      </c>
      <c r="E29" s="5" t="str">
        <f>'Table 1'!D29</f>
        <v>PAHs</v>
      </c>
      <c r="F29" s="5" t="str">
        <f>'Table 1'!E29</f>
        <v>B</v>
      </c>
      <c r="G29" s="5" t="str">
        <f>'Table 1'!F29</f>
        <v>2-Methylnapthalene</v>
      </c>
      <c r="H29" s="12" t="str">
        <f>'Table 1'!G29</f>
        <v>91-57-6</v>
      </c>
      <c r="I29" s="116"/>
      <c r="J29" s="116"/>
      <c r="K29" s="116"/>
      <c r="L29" s="116"/>
      <c r="M29" s="116"/>
      <c r="N29" s="116"/>
      <c r="O29" s="116"/>
      <c r="P29" s="116"/>
      <c r="Q29" s="116"/>
      <c r="R29" s="104"/>
      <c r="S29" s="107"/>
      <c r="T29" s="107"/>
      <c r="U29" s="108"/>
      <c r="V29" s="107"/>
      <c r="W29" s="108"/>
      <c r="X29" s="108"/>
    </row>
    <row r="30" spans="1:24" ht="13" x14ac:dyDescent="0.3">
      <c r="B30" s="20">
        <f t="shared" si="0"/>
        <v>0</v>
      </c>
      <c r="C30" s="5">
        <f>'Table 1'!B30</f>
        <v>0</v>
      </c>
      <c r="D30" s="5">
        <f>'Table 1'!C30</f>
        <v>1</v>
      </c>
      <c r="E30" s="5" t="str">
        <f>'Table 1'!D30</f>
        <v>PAHs</v>
      </c>
      <c r="F30" s="5" t="str">
        <f>'Table 1'!E30</f>
        <v>B</v>
      </c>
      <c r="G30" s="5" t="str">
        <f>'Table 1'!F30</f>
        <v>7.12-Dimethylbenz(a)anthracene</v>
      </c>
      <c r="H30" s="12" t="str">
        <f>'Table 1'!G30</f>
        <v>57-97-6</v>
      </c>
      <c r="I30" s="116"/>
      <c r="J30" s="116"/>
      <c r="K30" s="116"/>
      <c r="L30" s="116"/>
      <c r="M30" s="116"/>
      <c r="N30" s="116"/>
      <c r="O30" s="116"/>
      <c r="P30" s="116"/>
      <c r="Q30" s="116"/>
      <c r="R30" s="104"/>
      <c r="S30" s="107"/>
      <c r="T30" s="107"/>
      <c r="U30" s="108"/>
      <c r="V30" s="107"/>
      <c r="W30" s="108"/>
      <c r="X30" s="108"/>
    </row>
    <row r="31" spans="1:24" ht="13" x14ac:dyDescent="0.3">
      <c r="B31" s="20">
        <f t="shared" si="0"/>
        <v>0</v>
      </c>
      <c r="C31" s="5">
        <f>'Table 1'!B31</f>
        <v>0</v>
      </c>
      <c r="D31" s="5">
        <f>'Table 1'!C31</f>
        <v>1</v>
      </c>
      <c r="E31" s="5" t="str">
        <f>'Table 1'!D31</f>
        <v>PAHs</v>
      </c>
      <c r="F31" s="5" t="str">
        <f>'Table 1'!E31</f>
        <v>B</v>
      </c>
      <c r="G31" s="5" t="str">
        <f>'Table 1'!F31</f>
        <v>2,3,5 - trimethylnaphthalene</v>
      </c>
      <c r="H31" s="12" t="str">
        <f>'Table 1'!G31</f>
        <v>2245-38-7</v>
      </c>
      <c r="I31" s="116"/>
      <c r="J31" s="116"/>
      <c r="K31" s="116"/>
      <c r="L31" s="116"/>
      <c r="M31" s="116"/>
      <c r="N31" s="116"/>
      <c r="O31" s="116"/>
      <c r="P31" s="116"/>
      <c r="Q31" s="116"/>
      <c r="R31" s="104"/>
      <c r="S31" s="107"/>
      <c r="T31" s="107"/>
      <c r="U31" s="108"/>
      <c r="V31" s="107"/>
      <c r="W31" s="108"/>
      <c r="X31" s="108"/>
    </row>
    <row r="32" spans="1:24" ht="13" x14ac:dyDescent="0.3">
      <c r="B32" s="20">
        <f t="shared" si="0"/>
        <v>1</v>
      </c>
      <c r="C32" s="5">
        <f>'Table 1'!B32</f>
        <v>0</v>
      </c>
      <c r="D32" s="5">
        <f>'Table 1'!C32</f>
        <v>1</v>
      </c>
      <c r="E32" s="5" t="str">
        <f>'Table 1'!D32</f>
        <v>PAHs</v>
      </c>
      <c r="F32" s="5" t="str">
        <f>'Table 1'!E32</f>
        <v>B</v>
      </c>
      <c r="G32" s="5" t="str">
        <f>'Table 1'!F32</f>
        <v xml:space="preserve">Benzene </v>
      </c>
      <c r="H32" s="12" t="str">
        <f>'Table 1'!G32</f>
        <v>71-43-2</v>
      </c>
      <c r="I32" s="116" t="s">
        <v>993</v>
      </c>
      <c r="J32" s="116"/>
      <c r="K32" s="116"/>
      <c r="L32" s="116"/>
      <c r="M32" s="116"/>
      <c r="N32" s="116" t="s">
        <v>983</v>
      </c>
      <c r="O32" s="116" t="s">
        <v>994</v>
      </c>
      <c r="P32" s="116" t="s">
        <v>995</v>
      </c>
      <c r="Q32" s="116"/>
      <c r="R32" s="104"/>
      <c r="S32" s="107"/>
      <c r="T32" s="107"/>
      <c r="U32" s="108"/>
      <c r="V32" s="107"/>
      <c r="W32" s="108"/>
      <c r="X32" s="108"/>
    </row>
    <row r="33" spans="2:24" ht="13" x14ac:dyDescent="0.3">
      <c r="B33" s="20">
        <f t="shared" si="0"/>
        <v>1</v>
      </c>
      <c r="C33" s="5">
        <f>'Table 1'!B33</f>
        <v>0</v>
      </c>
      <c r="D33" s="5">
        <f>'Table 1'!C33</f>
        <v>1</v>
      </c>
      <c r="E33" s="5" t="str">
        <f>'Table 1'!D33</f>
        <v>PAHs</v>
      </c>
      <c r="F33" s="5" t="str">
        <f>'Table 1'!E33</f>
        <v>B</v>
      </c>
      <c r="G33" s="5" t="str">
        <f>'Table 1'!F33</f>
        <v>Toluene</v>
      </c>
      <c r="H33" s="12" t="str">
        <f>'Table 1'!G33</f>
        <v>108-88-3</v>
      </c>
      <c r="I33" s="116"/>
      <c r="J33" s="116" t="s">
        <v>982</v>
      </c>
      <c r="K33" s="116"/>
      <c r="L33" s="116"/>
      <c r="M33" s="116"/>
      <c r="N33" s="116"/>
      <c r="O33" s="116" t="s">
        <v>996</v>
      </c>
      <c r="P33" s="116"/>
      <c r="Q33" s="116"/>
      <c r="R33" s="104"/>
      <c r="S33" s="107"/>
      <c r="T33" s="107"/>
      <c r="U33" s="108"/>
      <c r="V33" s="107"/>
      <c r="W33" s="108"/>
      <c r="X33" s="108"/>
    </row>
    <row r="34" spans="2:24" ht="13" x14ac:dyDescent="0.3">
      <c r="B34" s="20">
        <f t="shared" si="0"/>
        <v>0</v>
      </c>
      <c r="C34" s="5">
        <f>'Table 1'!B34</f>
        <v>0</v>
      </c>
      <c r="D34" s="5">
        <f>'Table 1'!C34</f>
        <v>1</v>
      </c>
      <c r="E34" s="5" t="str">
        <f>'Table 1'!D34</f>
        <v>PAHs</v>
      </c>
      <c r="F34" s="5" t="str">
        <f>'Table 1'!E34</f>
        <v>B</v>
      </c>
      <c r="G34" s="5" t="str">
        <f>'Table 1'!F34</f>
        <v>Ethylbenzene</v>
      </c>
      <c r="H34" s="12" t="str">
        <f>'Table 1'!G34</f>
        <v>100-41-4</v>
      </c>
      <c r="I34" s="116"/>
      <c r="J34" s="116"/>
      <c r="K34" s="116"/>
      <c r="L34" s="116"/>
      <c r="M34" s="116"/>
      <c r="N34" s="116"/>
      <c r="O34" s="116"/>
      <c r="P34" s="116"/>
      <c r="Q34" s="116"/>
      <c r="R34" s="104"/>
      <c r="S34" s="107"/>
      <c r="T34" s="107"/>
      <c r="U34" s="108"/>
      <c r="V34" s="107"/>
      <c r="W34" s="108"/>
      <c r="X34" s="108"/>
    </row>
    <row r="35" spans="2:24" ht="13" x14ac:dyDescent="0.3">
      <c r="B35" s="20">
        <f t="shared" si="0"/>
        <v>0</v>
      </c>
      <c r="C35" s="5">
        <f>'Table 1'!B35</f>
        <v>0</v>
      </c>
      <c r="D35" s="5">
        <f>'Table 1'!C35</f>
        <v>1</v>
      </c>
      <c r="E35" s="5" t="str">
        <f>'Table 1'!D35</f>
        <v>PAHs</v>
      </c>
      <c r="F35" s="5" t="str">
        <f>'Table 1'!E35</f>
        <v>B</v>
      </c>
      <c r="G35" s="5" t="str">
        <f>'Table 1'!F35</f>
        <v>Xylene</v>
      </c>
      <c r="H35" s="12" t="str">
        <f>'Table 1'!G35</f>
        <v>1330-20-7</v>
      </c>
      <c r="I35" s="116"/>
      <c r="J35" s="116"/>
      <c r="K35" s="116"/>
      <c r="L35" s="116"/>
      <c r="M35" s="116"/>
      <c r="N35" s="116"/>
      <c r="O35" s="116"/>
      <c r="P35" s="116"/>
      <c r="Q35" s="116"/>
      <c r="R35" s="104"/>
      <c r="S35" s="107"/>
      <c r="T35" s="107"/>
      <c r="U35" s="108"/>
      <c r="V35" s="107"/>
      <c r="W35" s="108"/>
      <c r="X35" s="108"/>
    </row>
    <row r="36" spans="2:24" ht="13" x14ac:dyDescent="0.3">
      <c r="B36" s="20">
        <f t="shared" si="0"/>
        <v>1</v>
      </c>
      <c r="C36" s="5">
        <f>'Table 1'!B36</f>
        <v>0</v>
      </c>
      <c r="D36" s="5">
        <f>'Table 1'!C36</f>
        <v>1</v>
      </c>
      <c r="E36" s="5" t="str">
        <f>'Table 1'!D36</f>
        <v>PAHs</v>
      </c>
      <c r="F36" s="5" t="str">
        <f>'Table 1'!E36</f>
        <v>B</v>
      </c>
      <c r="G36" s="5" t="str">
        <f>'Table 1'!F36</f>
        <v>o-xylene</v>
      </c>
      <c r="H36" s="12" t="str">
        <f>'Table 1'!G36</f>
        <v>95-47-6</v>
      </c>
      <c r="I36" s="116"/>
      <c r="J36" s="116"/>
      <c r="K36" s="116"/>
      <c r="L36" s="116"/>
      <c r="M36" s="116"/>
      <c r="N36" s="116"/>
      <c r="O36" s="116" t="s">
        <v>983</v>
      </c>
      <c r="P36" s="116"/>
      <c r="Q36" s="116"/>
      <c r="R36" s="104"/>
      <c r="S36" s="107"/>
      <c r="T36" s="107"/>
      <c r="U36" s="108"/>
      <c r="V36" s="107"/>
      <c r="W36" s="108"/>
      <c r="X36" s="108"/>
    </row>
    <row r="37" spans="2:24" ht="13" x14ac:dyDescent="0.3">
      <c r="B37" s="20">
        <f t="shared" si="0"/>
        <v>1</v>
      </c>
      <c r="C37" s="5">
        <f>'Table 1'!B37</f>
        <v>0</v>
      </c>
      <c r="D37" s="5">
        <f>'Table 1'!C37</f>
        <v>1</v>
      </c>
      <c r="E37" s="5" t="str">
        <f>'Table 1'!D37</f>
        <v>PAHs</v>
      </c>
      <c r="F37" s="5" t="str">
        <f>'Table 1'!E37</f>
        <v>B</v>
      </c>
      <c r="G37" s="5" t="str">
        <f>'Table 1'!F37</f>
        <v>m-Xylene</v>
      </c>
      <c r="H37" s="12" t="str">
        <f>'Table 1'!G37</f>
        <v>108-38-3</v>
      </c>
      <c r="I37" s="116"/>
      <c r="J37" s="116"/>
      <c r="K37" s="116"/>
      <c r="L37" s="116"/>
      <c r="M37" s="116"/>
      <c r="N37" s="116"/>
      <c r="O37" s="116" t="s">
        <v>983</v>
      </c>
      <c r="P37" s="116"/>
      <c r="Q37" s="116"/>
      <c r="R37" s="104"/>
      <c r="S37" s="107"/>
      <c r="T37" s="107"/>
      <c r="U37" s="108"/>
      <c r="V37" s="107"/>
      <c r="W37" s="108"/>
      <c r="X37" s="108"/>
    </row>
    <row r="38" spans="2:24" ht="13" x14ac:dyDescent="0.3">
      <c r="B38" s="20">
        <f t="shared" si="0"/>
        <v>1</v>
      </c>
      <c r="C38" s="5">
        <f>'Table 1'!B38</f>
        <v>0</v>
      </c>
      <c r="D38" s="5">
        <f>'Table 1'!C38</f>
        <v>1</v>
      </c>
      <c r="E38" s="5" t="str">
        <f>'Table 1'!D38</f>
        <v>PAHs</v>
      </c>
      <c r="F38" s="5" t="str">
        <f>'Table 1'!E38</f>
        <v>B</v>
      </c>
      <c r="G38" s="5" t="str">
        <f>'Table 1'!F38</f>
        <v>p-Xylene</v>
      </c>
      <c r="H38" s="12" t="str">
        <f>'Table 1'!G38</f>
        <v>106-42-3</v>
      </c>
      <c r="I38" s="116"/>
      <c r="J38" s="116"/>
      <c r="K38" s="116"/>
      <c r="L38" s="116"/>
      <c r="M38" s="116"/>
      <c r="N38" s="116"/>
      <c r="O38" s="116" t="s">
        <v>983</v>
      </c>
      <c r="P38" s="116"/>
      <c r="Q38" s="116"/>
      <c r="R38" s="104"/>
      <c r="S38" s="107"/>
      <c r="T38" s="107"/>
      <c r="U38" s="108"/>
      <c r="V38" s="107"/>
      <c r="W38" s="108"/>
      <c r="X38" s="108"/>
    </row>
    <row r="39" spans="2:24" ht="13" x14ac:dyDescent="0.3">
      <c r="B39" s="20">
        <f t="shared" si="0"/>
        <v>1</v>
      </c>
      <c r="C39" s="5">
        <f>'Table 1'!B39</f>
        <v>0</v>
      </c>
      <c r="D39" s="5">
        <f>'Table 1'!C39</f>
        <v>1</v>
      </c>
      <c r="E39" s="5" t="str">
        <f>'Table 1'!D39</f>
        <v>PAHs</v>
      </c>
      <c r="F39" s="5" t="str">
        <f>'Table 1'!E39</f>
        <v>B</v>
      </c>
      <c r="G39" s="5" t="str">
        <f>'Table 1'!F39</f>
        <v>Formaldehyde</v>
      </c>
      <c r="H39" s="12" t="str">
        <f>'Table 1'!G39</f>
        <v>50-00-0</v>
      </c>
      <c r="I39" s="116"/>
      <c r="J39" s="116"/>
      <c r="K39" s="116"/>
      <c r="L39" s="116"/>
      <c r="M39" s="116"/>
      <c r="N39" s="116"/>
      <c r="O39" s="116" t="s">
        <v>997</v>
      </c>
      <c r="P39" s="116"/>
      <c r="Q39" s="116"/>
      <c r="R39" s="104"/>
      <c r="S39" s="107"/>
      <c r="T39" s="107"/>
      <c r="U39" s="108"/>
      <c r="V39" s="107"/>
      <c r="W39" s="108"/>
      <c r="X39" s="108"/>
    </row>
    <row r="40" spans="2:24" ht="13" x14ac:dyDescent="0.3">
      <c r="B40" s="20">
        <f t="shared" si="0"/>
        <v>0</v>
      </c>
      <c r="C40" s="5">
        <f>'Table 1'!B40</f>
        <v>0</v>
      </c>
      <c r="D40" s="5">
        <f>'Table 1'!C40</f>
        <v>1</v>
      </c>
      <c r="E40" s="5" t="str">
        <f>'Table 1'!D40</f>
        <v>PAHs</v>
      </c>
      <c r="F40" s="5" t="str">
        <f>'Table 1'!E40</f>
        <v>B</v>
      </c>
      <c r="G40" s="5" t="str">
        <f>'Table 1'!F40</f>
        <v>Acetaldehyde</v>
      </c>
      <c r="H40" s="12" t="str">
        <f>'Table 1'!G40</f>
        <v>75-07-0</v>
      </c>
      <c r="I40" s="116"/>
      <c r="J40" s="116"/>
      <c r="K40" s="116"/>
      <c r="L40" s="116"/>
      <c r="M40" s="116"/>
      <c r="N40" s="116"/>
      <c r="O40" s="116"/>
      <c r="P40" s="116"/>
      <c r="Q40" s="116"/>
      <c r="R40" s="104"/>
      <c r="S40" s="107"/>
      <c r="T40" s="107"/>
      <c r="U40" s="108"/>
      <c r="V40" s="107"/>
      <c r="W40" s="108"/>
      <c r="X40" s="108"/>
    </row>
    <row r="41" spans="2:24" ht="13" x14ac:dyDescent="0.3">
      <c r="B41" s="20">
        <f t="shared" si="0"/>
        <v>0</v>
      </c>
      <c r="C41" s="5">
        <f>'Table 1'!B41</f>
        <v>0</v>
      </c>
      <c r="D41" s="5">
        <f>'Table 1'!C41</f>
        <v>1</v>
      </c>
      <c r="E41" s="5" t="str">
        <f>'Table 1'!D41</f>
        <v>PAHs</v>
      </c>
      <c r="F41" s="5" t="str">
        <f>'Table 1'!E41</f>
        <v>C</v>
      </c>
      <c r="G41" s="5" t="str">
        <f>'Table 1'!F41</f>
        <v>Biologicals (mould, pollen)</v>
      </c>
      <c r="H41" s="12">
        <f>'Table 1'!G41</f>
        <v>0</v>
      </c>
      <c r="I41" s="116"/>
      <c r="J41" s="116"/>
      <c r="K41" s="116"/>
      <c r="L41" s="116"/>
      <c r="M41" s="116"/>
      <c r="N41" s="116"/>
      <c r="O41" s="116"/>
      <c r="P41" s="116"/>
      <c r="Q41" s="116"/>
      <c r="R41" s="104"/>
      <c r="S41" s="107"/>
      <c r="T41" s="107"/>
      <c r="U41" s="108"/>
      <c r="V41" s="107"/>
      <c r="W41" s="108"/>
      <c r="X41" s="108"/>
    </row>
    <row r="42" spans="2:24" ht="13" x14ac:dyDescent="0.3">
      <c r="B42" s="20">
        <f t="shared" si="0"/>
        <v>0</v>
      </c>
      <c r="C42" s="5">
        <f>'Table 1'!B42</f>
        <v>0</v>
      </c>
      <c r="D42" s="5">
        <f>'Table 1'!C42</f>
        <v>1</v>
      </c>
      <c r="E42" s="5" t="str">
        <f>'Table 1'!D42</f>
        <v>PAHs</v>
      </c>
      <c r="F42" s="5" t="str">
        <f>'Table 1'!E42</f>
        <v>C</v>
      </c>
      <c r="G42" s="5" t="str">
        <f>'Table 1'!F42</f>
        <v>Particulate matter (PM1)</v>
      </c>
      <c r="H42" s="12">
        <f>'Table 1'!G42</f>
        <v>0</v>
      </c>
      <c r="I42" s="116"/>
      <c r="J42" s="116"/>
      <c r="K42" s="116"/>
      <c r="L42" s="116"/>
      <c r="M42" s="116"/>
      <c r="N42" s="116"/>
      <c r="O42" s="116"/>
      <c r="P42" s="116"/>
      <c r="Q42" s="116"/>
      <c r="R42" s="104"/>
      <c r="S42" s="107"/>
      <c r="T42" s="107"/>
      <c r="U42" s="108"/>
      <c r="V42" s="107"/>
      <c r="W42" s="108"/>
      <c r="X42" s="108"/>
    </row>
    <row r="43" spans="2:24" ht="13" x14ac:dyDescent="0.3">
      <c r="B43" s="20">
        <f t="shared" si="0"/>
        <v>0</v>
      </c>
      <c r="C43" s="5">
        <f>'Table 1'!B43</f>
        <v>0</v>
      </c>
      <c r="D43" s="5">
        <f>'Table 1'!C43</f>
        <v>1</v>
      </c>
      <c r="E43" s="5" t="str">
        <f>'Table 1'!D43</f>
        <v>PAHs</v>
      </c>
      <c r="F43" s="5" t="str">
        <f>'Table 1'!E43</f>
        <v>C</v>
      </c>
      <c r="G43" s="5" t="str">
        <f>'Table 1'!F43</f>
        <v xml:space="preserve">Ultra-fine particles (UFP) </v>
      </c>
      <c r="H43" s="12">
        <f>'Table 1'!G43</f>
        <v>0</v>
      </c>
      <c r="I43" s="116"/>
      <c r="J43" s="116"/>
      <c r="K43" s="116"/>
      <c r="L43" s="116"/>
      <c r="M43" s="116"/>
      <c r="N43" s="116"/>
      <c r="O43" s="116"/>
      <c r="P43" s="116"/>
      <c r="Q43" s="116"/>
      <c r="R43" s="104"/>
      <c r="S43" s="107"/>
      <c r="T43" s="107"/>
      <c r="U43" s="108"/>
      <c r="V43" s="107"/>
      <c r="W43" s="108"/>
      <c r="X43" s="108"/>
    </row>
  </sheetData>
  <autoFilter ref="A3:H43"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IP1845"/>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H4" sqref="H4"/>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11" ht="14.15" customHeight="1" x14ac:dyDescent="0.3">
      <c r="F1" s="43" t="s">
        <v>872</v>
      </c>
    </row>
    <row r="2" spans="1:11" ht="39.65" customHeight="1" x14ac:dyDescent="0.5">
      <c r="B2" s="1"/>
      <c r="D2" s="1" t="s">
        <v>0</v>
      </c>
    </row>
    <row r="3" spans="1:11" s="4" customFormat="1" ht="26" x14ac:dyDescent="0.3">
      <c r="B3" s="3" t="s">
        <v>43</v>
      </c>
      <c r="C3" s="3" t="s">
        <v>44</v>
      </c>
      <c r="D3" s="3" t="s">
        <v>45</v>
      </c>
      <c r="E3" s="3" t="s">
        <v>46</v>
      </c>
      <c r="F3" s="3" t="s">
        <v>47</v>
      </c>
      <c r="G3" s="3" t="s">
        <v>48</v>
      </c>
      <c r="H3" s="3" t="s">
        <v>49</v>
      </c>
      <c r="I3" s="3" t="s">
        <v>50</v>
      </c>
      <c r="J3" s="3" t="s">
        <v>51</v>
      </c>
      <c r="K3" s="3" t="s">
        <v>52</v>
      </c>
    </row>
    <row r="4" spans="1:11" x14ac:dyDescent="0.3">
      <c r="A4"/>
      <c r="B4" s="5">
        <v>0</v>
      </c>
      <c r="C4" s="5">
        <v>1</v>
      </c>
      <c r="D4" s="5" t="s">
        <v>59</v>
      </c>
      <c r="E4" s="5" t="s">
        <v>53</v>
      </c>
      <c r="F4" s="5" t="s">
        <v>60</v>
      </c>
      <c r="G4" s="6" t="s">
        <v>61</v>
      </c>
      <c r="H4" s="5" t="s">
        <v>62</v>
      </c>
      <c r="I4" s="140" t="s">
        <v>63</v>
      </c>
      <c r="J4" s="140" t="s">
        <v>64</v>
      </c>
      <c r="K4" s="140" t="s">
        <v>65</v>
      </c>
    </row>
    <row r="5" spans="1:11" x14ac:dyDescent="0.3">
      <c r="A5"/>
      <c r="B5" s="5">
        <v>0</v>
      </c>
      <c r="C5" s="5">
        <v>1</v>
      </c>
      <c r="D5" s="5" t="s">
        <v>59</v>
      </c>
      <c r="E5" s="5" t="s">
        <v>53</v>
      </c>
      <c r="F5" s="5" t="s">
        <v>66</v>
      </c>
      <c r="G5" s="6" t="s">
        <v>67</v>
      </c>
      <c r="H5" s="5" t="s">
        <v>68</v>
      </c>
      <c r="I5" s="140" t="s">
        <v>69</v>
      </c>
      <c r="J5" s="140" t="s">
        <v>70</v>
      </c>
      <c r="K5" s="140" t="s">
        <v>71</v>
      </c>
    </row>
    <row r="6" spans="1:11" x14ac:dyDescent="0.3">
      <c r="A6"/>
      <c r="B6" s="5">
        <v>0</v>
      </c>
      <c r="C6" s="5">
        <v>1</v>
      </c>
      <c r="D6" s="5" t="s">
        <v>59</v>
      </c>
      <c r="E6" s="5" t="s">
        <v>53</v>
      </c>
      <c r="F6" s="5" t="s">
        <v>72</v>
      </c>
      <c r="G6" s="6" t="s">
        <v>73</v>
      </c>
      <c r="H6" s="5" t="s">
        <v>74</v>
      </c>
      <c r="I6" s="140" t="s">
        <v>75</v>
      </c>
      <c r="J6" s="140" t="s">
        <v>76</v>
      </c>
      <c r="K6" s="140" t="s">
        <v>77</v>
      </c>
    </row>
    <row r="7" spans="1:11" x14ac:dyDescent="0.3">
      <c r="A7"/>
      <c r="B7" s="5">
        <v>0</v>
      </c>
      <c r="C7" s="5">
        <v>1</v>
      </c>
      <c r="D7" s="5" t="s">
        <v>59</v>
      </c>
      <c r="E7" s="5" t="s">
        <v>53</v>
      </c>
      <c r="F7" s="5" t="s">
        <v>78</v>
      </c>
      <c r="G7" s="6" t="s">
        <v>79</v>
      </c>
      <c r="H7" s="5" t="s">
        <v>80</v>
      </c>
      <c r="I7" s="140" t="s">
        <v>81</v>
      </c>
      <c r="J7" s="140" t="s">
        <v>82</v>
      </c>
      <c r="K7" s="140" t="s">
        <v>83</v>
      </c>
    </row>
    <row r="8" spans="1:11" x14ac:dyDescent="0.3">
      <c r="A8"/>
      <c r="B8" s="5">
        <v>0</v>
      </c>
      <c r="C8" s="5">
        <v>1</v>
      </c>
      <c r="D8" s="5" t="s">
        <v>59</v>
      </c>
      <c r="E8" s="5" t="s">
        <v>54</v>
      </c>
      <c r="F8" s="5" t="s">
        <v>84</v>
      </c>
      <c r="G8" s="6" t="s">
        <v>85</v>
      </c>
      <c r="H8" s="5" t="s">
        <v>86</v>
      </c>
      <c r="I8" s="140" t="s">
        <v>87</v>
      </c>
      <c r="J8" s="140" t="s">
        <v>88</v>
      </c>
      <c r="K8" s="140" t="s">
        <v>89</v>
      </c>
    </row>
    <row r="9" spans="1:11" x14ac:dyDescent="0.3">
      <c r="A9"/>
      <c r="B9" s="5">
        <v>0</v>
      </c>
      <c r="C9" s="5">
        <v>1</v>
      </c>
      <c r="D9" s="5" t="s">
        <v>59</v>
      </c>
      <c r="E9" s="5" t="s">
        <v>54</v>
      </c>
      <c r="F9" s="5" t="s">
        <v>90</v>
      </c>
      <c r="G9" s="6" t="s">
        <v>91</v>
      </c>
      <c r="H9" s="5" t="s">
        <v>92</v>
      </c>
      <c r="I9" s="140" t="s">
        <v>93</v>
      </c>
      <c r="J9" s="7">
        <v>0</v>
      </c>
      <c r="K9" s="140" t="s">
        <v>94</v>
      </c>
    </row>
    <row r="10" spans="1:11" x14ac:dyDescent="0.3">
      <c r="A10"/>
      <c r="B10" s="5">
        <v>0</v>
      </c>
      <c r="C10" s="5">
        <v>1</v>
      </c>
      <c r="D10" s="5" t="s">
        <v>59</v>
      </c>
      <c r="E10" s="5" t="s">
        <v>54</v>
      </c>
      <c r="F10" s="5" t="s">
        <v>95</v>
      </c>
      <c r="G10" s="6" t="s">
        <v>96</v>
      </c>
      <c r="H10" s="5" t="s">
        <v>97</v>
      </c>
      <c r="I10" s="140" t="s">
        <v>98</v>
      </c>
      <c r="J10" s="140" t="s">
        <v>99</v>
      </c>
      <c r="K10" s="140" t="s">
        <v>100</v>
      </c>
    </row>
    <row r="11" spans="1:11" x14ac:dyDescent="0.3">
      <c r="A11" s="44" t="s">
        <v>873</v>
      </c>
      <c r="B11" s="5">
        <v>0</v>
      </c>
      <c r="C11" s="5">
        <v>1</v>
      </c>
      <c r="D11" s="5" t="s">
        <v>59</v>
      </c>
      <c r="E11" s="5" t="s">
        <v>54</v>
      </c>
      <c r="F11" s="5" t="s">
        <v>101</v>
      </c>
      <c r="G11" s="6" t="s">
        <v>102</v>
      </c>
      <c r="H11" s="5" t="s">
        <v>103</v>
      </c>
      <c r="I11" s="140" t="s">
        <v>104</v>
      </c>
      <c r="J11" s="7">
        <v>0</v>
      </c>
      <c r="K11" s="140" t="s">
        <v>105</v>
      </c>
    </row>
    <row r="12" spans="1:11" x14ac:dyDescent="0.3">
      <c r="A12" s="44" t="s">
        <v>873</v>
      </c>
      <c r="B12" s="5">
        <v>0</v>
      </c>
      <c r="C12" s="5">
        <v>1</v>
      </c>
      <c r="D12" s="5" t="s">
        <v>59</v>
      </c>
      <c r="E12" s="5" t="s">
        <v>54</v>
      </c>
      <c r="F12" s="5" t="s">
        <v>106</v>
      </c>
      <c r="G12" s="6" t="s">
        <v>107</v>
      </c>
      <c r="H12" s="5" t="s">
        <v>108</v>
      </c>
      <c r="I12" s="140" t="s">
        <v>109</v>
      </c>
      <c r="J12" s="7">
        <v>0</v>
      </c>
      <c r="K12" s="140" t="s">
        <v>110</v>
      </c>
    </row>
    <row r="13" spans="1:11" x14ac:dyDescent="0.3">
      <c r="A13" s="44" t="s">
        <v>873</v>
      </c>
      <c r="B13" s="5">
        <v>0</v>
      </c>
      <c r="C13" s="5">
        <v>1</v>
      </c>
      <c r="D13" s="5" t="s">
        <v>59</v>
      </c>
      <c r="E13" s="5" t="s">
        <v>54</v>
      </c>
      <c r="F13" s="5" t="s">
        <v>111</v>
      </c>
      <c r="G13" s="6" t="s">
        <v>112</v>
      </c>
      <c r="H13" s="5" t="s">
        <v>113</v>
      </c>
      <c r="I13" s="140" t="s">
        <v>114</v>
      </c>
      <c r="J13" s="7">
        <v>0</v>
      </c>
      <c r="K13" s="140" t="s">
        <v>115</v>
      </c>
    </row>
    <row r="14" spans="1:11" x14ac:dyDescent="0.3">
      <c r="A14"/>
      <c r="B14" s="5">
        <v>0</v>
      </c>
      <c r="C14" s="5">
        <v>1</v>
      </c>
      <c r="D14" s="5" t="s">
        <v>59</v>
      </c>
      <c r="E14" s="5" t="s">
        <v>54</v>
      </c>
      <c r="F14" s="5" t="s">
        <v>116</v>
      </c>
      <c r="G14" s="6" t="s">
        <v>117</v>
      </c>
      <c r="H14" s="5" t="s">
        <v>118</v>
      </c>
      <c r="I14" s="140" t="s">
        <v>119</v>
      </c>
      <c r="J14" s="7">
        <v>0</v>
      </c>
      <c r="K14" s="140" t="s">
        <v>120</v>
      </c>
    </row>
    <row r="15" spans="1:11" x14ac:dyDescent="0.3">
      <c r="A15"/>
      <c r="B15" s="5">
        <v>0</v>
      </c>
      <c r="C15" s="5">
        <v>1</v>
      </c>
      <c r="D15" s="5" t="s">
        <v>59</v>
      </c>
      <c r="E15" s="5" t="s">
        <v>54</v>
      </c>
      <c r="F15" s="5" t="s">
        <v>121</v>
      </c>
      <c r="G15" s="6" t="s">
        <v>122</v>
      </c>
      <c r="H15" s="5" t="s">
        <v>123</v>
      </c>
      <c r="I15" s="140" t="s">
        <v>124</v>
      </c>
      <c r="J15" s="7">
        <v>0</v>
      </c>
      <c r="K15" s="140" t="s">
        <v>125</v>
      </c>
    </row>
    <row r="16" spans="1:11" x14ac:dyDescent="0.3">
      <c r="A16"/>
      <c r="B16" s="5">
        <v>0</v>
      </c>
      <c r="C16" s="5">
        <v>1</v>
      </c>
      <c r="D16" s="5" t="s">
        <v>59</v>
      </c>
      <c r="E16" s="5" t="s">
        <v>54</v>
      </c>
      <c r="F16" s="5" t="s">
        <v>126</v>
      </c>
      <c r="G16" s="6" t="s">
        <v>127</v>
      </c>
      <c r="H16" s="5" t="s">
        <v>128</v>
      </c>
      <c r="I16" s="140" t="s">
        <v>129</v>
      </c>
      <c r="J16" s="7">
        <v>0</v>
      </c>
      <c r="K16" s="140" t="s">
        <v>130</v>
      </c>
    </row>
    <row r="17" spans="1:250" x14ac:dyDescent="0.3">
      <c r="A17" s="44" t="s">
        <v>873</v>
      </c>
      <c r="B17" s="5">
        <v>0</v>
      </c>
      <c r="C17" s="5">
        <v>1</v>
      </c>
      <c r="D17" s="5" t="s">
        <v>59</v>
      </c>
      <c r="E17" s="5" t="s">
        <v>54</v>
      </c>
      <c r="F17" s="5" t="s">
        <v>131</v>
      </c>
      <c r="G17" s="6" t="s">
        <v>132</v>
      </c>
      <c r="H17" s="5" t="s">
        <v>133</v>
      </c>
      <c r="I17" s="140" t="s">
        <v>134</v>
      </c>
      <c r="J17" s="7">
        <v>0</v>
      </c>
      <c r="K17" s="140" t="s">
        <v>135</v>
      </c>
    </row>
    <row r="18" spans="1:250" x14ac:dyDescent="0.3">
      <c r="A18" s="44" t="s">
        <v>873</v>
      </c>
      <c r="B18" s="5">
        <v>0</v>
      </c>
      <c r="C18" s="5">
        <v>1</v>
      </c>
      <c r="D18" s="5" t="s">
        <v>59</v>
      </c>
      <c r="E18" s="5" t="s">
        <v>54</v>
      </c>
      <c r="F18" s="5" t="s">
        <v>136</v>
      </c>
      <c r="G18" s="6" t="s">
        <v>137</v>
      </c>
      <c r="H18" s="5" t="s">
        <v>138</v>
      </c>
      <c r="I18" s="140" t="s">
        <v>139</v>
      </c>
      <c r="J18" s="7">
        <v>0</v>
      </c>
      <c r="K18" s="140" t="s">
        <v>140</v>
      </c>
      <c r="IP18" s="2">
        <v>0</v>
      </c>
    </row>
    <row r="19" spans="1:250" x14ac:dyDescent="0.3">
      <c r="A19"/>
      <c r="B19" s="5">
        <v>0</v>
      </c>
      <c r="C19" s="5">
        <v>1</v>
      </c>
      <c r="D19" s="5" t="s">
        <v>59</v>
      </c>
      <c r="E19" s="5" t="s">
        <v>54</v>
      </c>
      <c r="F19" s="5" t="s">
        <v>141</v>
      </c>
      <c r="G19" s="6" t="s">
        <v>142</v>
      </c>
      <c r="H19" s="5" t="s">
        <v>143</v>
      </c>
      <c r="I19" s="140" t="s">
        <v>144</v>
      </c>
      <c r="J19" s="7">
        <v>0</v>
      </c>
      <c r="K19" s="140" t="s">
        <v>145</v>
      </c>
    </row>
    <row r="20" spans="1:250" x14ac:dyDescent="0.3">
      <c r="A20"/>
      <c r="B20" s="5">
        <v>0</v>
      </c>
      <c r="C20" s="5">
        <v>1</v>
      </c>
      <c r="D20" s="5" t="s">
        <v>59</v>
      </c>
      <c r="E20" s="5" t="s">
        <v>54</v>
      </c>
      <c r="F20" s="5" t="s">
        <v>146</v>
      </c>
      <c r="G20" s="6" t="s">
        <v>147</v>
      </c>
      <c r="H20" s="5" t="s">
        <v>148</v>
      </c>
      <c r="I20" s="140" t="s">
        <v>149</v>
      </c>
      <c r="J20" s="140" t="s">
        <v>150</v>
      </c>
      <c r="K20" s="140" t="s">
        <v>151</v>
      </c>
    </row>
    <row r="21" spans="1:250" x14ac:dyDescent="0.3">
      <c r="A21"/>
      <c r="B21" s="5">
        <v>0</v>
      </c>
      <c r="C21" s="5">
        <v>1</v>
      </c>
      <c r="D21" s="5" t="s">
        <v>59</v>
      </c>
      <c r="E21" s="5" t="s">
        <v>54</v>
      </c>
      <c r="F21" s="5" t="s">
        <v>152</v>
      </c>
      <c r="G21" s="6" t="s">
        <v>153</v>
      </c>
      <c r="H21" s="5" t="s">
        <v>154</v>
      </c>
      <c r="I21" s="140" t="s">
        <v>155</v>
      </c>
      <c r="J21" s="7">
        <v>0</v>
      </c>
      <c r="K21" s="140" t="s">
        <v>156</v>
      </c>
    </row>
    <row r="22" spans="1:250" x14ac:dyDescent="0.3">
      <c r="A22" s="44" t="s">
        <v>873</v>
      </c>
      <c r="B22" s="5">
        <v>0</v>
      </c>
      <c r="C22" s="5">
        <v>1</v>
      </c>
      <c r="D22" s="5" t="s">
        <v>59</v>
      </c>
      <c r="E22" s="5" t="s">
        <v>54</v>
      </c>
      <c r="F22" s="5" t="s">
        <v>157</v>
      </c>
      <c r="G22" s="6" t="s">
        <v>158</v>
      </c>
      <c r="H22" s="5" t="s">
        <v>159</v>
      </c>
      <c r="I22" s="140" t="s">
        <v>160</v>
      </c>
      <c r="J22" s="7">
        <v>0</v>
      </c>
      <c r="K22" s="140" t="s">
        <v>161</v>
      </c>
    </row>
    <row r="23" spans="1:250" x14ac:dyDescent="0.3">
      <c r="A23"/>
      <c r="B23" s="5">
        <v>0</v>
      </c>
      <c r="C23" s="5">
        <v>1</v>
      </c>
      <c r="D23" s="5" t="s">
        <v>59</v>
      </c>
      <c r="E23" s="5" t="s">
        <v>54</v>
      </c>
      <c r="F23" s="5" t="s">
        <v>162</v>
      </c>
      <c r="G23" s="6" t="s">
        <v>163</v>
      </c>
      <c r="H23" s="5" t="s">
        <v>164</v>
      </c>
      <c r="I23" s="140" t="s">
        <v>165</v>
      </c>
      <c r="J23" s="140" t="s">
        <v>166</v>
      </c>
      <c r="K23" s="140" t="s">
        <v>167</v>
      </c>
    </row>
    <row r="24" spans="1:250" x14ac:dyDescent="0.3">
      <c r="A24"/>
      <c r="B24" s="5">
        <v>0</v>
      </c>
      <c r="C24" s="5">
        <v>1</v>
      </c>
      <c r="D24" s="5" t="s">
        <v>59</v>
      </c>
      <c r="E24" s="5" t="s">
        <v>54</v>
      </c>
      <c r="F24" s="5" t="s">
        <v>168</v>
      </c>
      <c r="G24" s="6" t="s">
        <v>169</v>
      </c>
      <c r="H24" s="5" t="s">
        <v>170</v>
      </c>
      <c r="I24" s="140" t="s">
        <v>171</v>
      </c>
      <c r="J24" s="7">
        <v>0</v>
      </c>
      <c r="K24" s="140" t="s">
        <v>172</v>
      </c>
    </row>
    <row r="25" spans="1:250" x14ac:dyDescent="0.3">
      <c r="A25"/>
      <c r="B25" s="5">
        <v>0</v>
      </c>
      <c r="C25" s="5">
        <v>1</v>
      </c>
      <c r="D25" s="5" t="s">
        <v>59</v>
      </c>
      <c r="E25" s="5" t="s">
        <v>54</v>
      </c>
      <c r="F25" s="5" t="s">
        <v>173</v>
      </c>
      <c r="G25" s="6" t="s">
        <v>174</v>
      </c>
      <c r="H25" s="5" t="s">
        <v>175</v>
      </c>
      <c r="I25" s="140" t="s">
        <v>176</v>
      </c>
      <c r="J25" s="140" t="s">
        <v>177</v>
      </c>
      <c r="K25" s="140" t="s">
        <v>178</v>
      </c>
    </row>
    <row r="26" spans="1:250" x14ac:dyDescent="0.3">
      <c r="A26"/>
      <c r="B26" s="5">
        <v>0</v>
      </c>
      <c r="C26" s="5">
        <v>1</v>
      </c>
      <c r="D26" s="5" t="s">
        <v>59</v>
      </c>
      <c r="E26" s="5" t="s">
        <v>54</v>
      </c>
      <c r="F26" s="5" t="s">
        <v>179</v>
      </c>
      <c r="G26" s="6" t="s">
        <v>180</v>
      </c>
      <c r="H26" s="5" t="s">
        <v>181</v>
      </c>
      <c r="I26" s="140" t="s">
        <v>182</v>
      </c>
      <c r="J26" s="140" t="s">
        <v>183</v>
      </c>
      <c r="K26" s="140" t="s">
        <v>184</v>
      </c>
    </row>
    <row r="27" spans="1:250" x14ac:dyDescent="0.3">
      <c r="A27"/>
      <c r="B27" s="5">
        <v>0</v>
      </c>
      <c r="C27" s="5">
        <v>1</v>
      </c>
      <c r="D27" s="5" t="s">
        <v>59</v>
      </c>
      <c r="E27" s="5" t="s">
        <v>54</v>
      </c>
      <c r="F27" s="5" t="s">
        <v>185</v>
      </c>
      <c r="G27" s="6" t="s">
        <v>186</v>
      </c>
      <c r="H27" s="5" t="s">
        <v>187</v>
      </c>
      <c r="I27" s="140" t="s">
        <v>188</v>
      </c>
      <c r="J27" s="7">
        <v>0</v>
      </c>
      <c r="K27" s="140" t="s">
        <v>189</v>
      </c>
    </row>
    <row r="28" spans="1:250" x14ac:dyDescent="0.3">
      <c r="A28"/>
      <c r="B28" s="5">
        <v>0</v>
      </c>
      <c r="C28" s="5">
        <v>1</v>
      </c>
      <c r="D28" s="5" t="s">
        <v>59</v>
      </c>
      <c r="E28" s="5" t="s">
        <v>54</v>
      </c>
      <c r="F28" s="5" t="s">
        <v>190</v>
      </c>
      <c r="G28" s="6" t="s">
        <v>191</v>
      </c>
      <c r="H28" s="5" t="s">
        <v>192</v>
      </c>
      <c r="I28" s="140" t="s">
        <v>193</v>
      </c>
      <c r="J28" s="7">
        <v>0</v>
      </c>
      <c r="K28" s="140" t="s">
        <v>194</v>
      </c>
    </row>
    <row r="29" spans="1:250" x14ac:dyDescent="0.3">
      <c r="A29"/>
      <c r="B29" s="5">
        <v>0</v>
      </c>
      <c r="C29" s="5">
        <v>1</v>
      </c>
      <c r="D29" s="5" t="s">
        <v>59</v>
      </c>
      <c r="E29" s="5" t="s">
        <v>54</v>
      </c>
      <c r="F29" s="5" t="s">
        <v>195</v>
      </c>
      <c r="G29" s="6" t="s">
        <v>196</v>
      </c>
      <c r="H29" s="5" t="s">
        <v>197</v>
      </c>
      <c r="I29" s="140" t="s">
        <v>198</v>
      </c>
      <c r="J29" s="140" t="s">
        <v>199</v>
      </c>
      <c r="K29" s="140" t="s">
        <v>200</v>
      </c>
    </row>
    <row r="30" spans="1:250" x14ac:dyDescent="0.3">
      <c r="A30"/>
      <c r="B30" s="5">
        <v>0</v>
      </c>
      <c r="C30" s="5">
        <v>1</v>
      </c>
      <c r="D30" s="5" t="s">
        <v>59</v>
      </c>
      <c r="E30" s="5" t="s">
        <v>54</v>
      </c>
      <c r="F30" s="5" t="s">
        <v>201</v>
      </c>
      <c r="G30" s="6" t="s">
        <v>202</v>
      </c>
      <c r="H30" s="5" t="s">
        <v>203</v>
      </c>
      <c r="I30" s="140" t="s">
        <v>204</v>
      </c>
      <c r="J30" s="7">
        <v>0</v>
      </c>
      <c r="K30" s="140" t="s">
        <v>205</v>
      </c>
    </row>
    <row r="31" spans="1:250" x14ac:dyDescent="0.3">
      <c r="A31"/>
      <c r="B31" s="5">
        <v>0</v>
      </c>
      <c r="C31" s="5">
        <v>1</v>
      </c>
      <c r="D31" s="5" t="s">
        <v>59</v>
      </c>
      <c r="E31" s="5" t="s">
        <v>54</v>
      </c>
      <c r="F31" s="5" t="s">
        <v>206</v>
      </c>
      <c r="G31" s="6" t="s">
        <v>207</v>
      </c>
      <c r="H31" s="5" t="s">
        <v>208</v>
      </c>
      <c r="I31" s="140" t="s">
        <v>209</v>
      </c>
      <c r="J31" s="7">
        <v>0</v>
      </c>
      <c r="K31" s="140" t="s">
        <v>210</v>
      </c>
    </row>
    <row r="32" spans="1:250" x14ac:dyDescent="0.3">
      <c r="A32"/>
      <c r="B32" s="5">
        <v>0</v>
      </c>
      <c r="C32" s="5">
        <v>1</v>
      </c>
      <c r="D32" s="5" t="s">
        <v>59</v>
      </c>
      <c r="E32" s="5" t="s">
        <v>54</v>
      </c>
      <c r="F32" s="5" t="s">
        <v>211</v>
      </c>
      <c r="G32" s="6" t="s">
        <v>212</v>
      </c>
      <c r="H32" s="5" t="s">
        <v>213</v>
      </c>
      <c r="I32" s="140" t="s">
        <v>214</v>
      </c>
      <c r="J32" s="140" t="s">
        <v>215</v>
      </c>
      <c r="K32" s="140" t="s">
        <v>216</v>
      </c>
    </row>
    <row r="33" spans="1:59" x14ac:dyDescent="0.3">
      <c r="A33"/>
      <c r="B33" s="5">
        <v>0</v>
      </c>
      <c r="C33" s="5">
        <v>1</v>
      </c>
      <c r="D33" s="5" t="s">
        <v>59</v>
      </c>
      <c r="E33" s="5" t="s">
        <v>54</v>
      </c>
      <c r="F33" s="5" t="s">
        <v>217</v>
      </c>
      <c r="G33" s="6" t="s">
        <v>218</v>
      </c>
      <c r="H33" s="5" t="s">
        <v>219</v>
      </c>
      <c r="I33" s="140" t="s">
        <v>220</v>
      </c>
      <c r="J33" s="140" t="s">
        <v>221</v>
      </c>
      <c r="K33" s="140" t="s">
        <v>222</v>
      </c>
    </row>
    <row r="34" spans="1:59" x14ac:dyDescent="0.3">
      <c r="A34"/>
      <c r="B34" s="5">
        <v>0</v>
      </c>
      <c r="C34" s="5">
        <v>1</v>
      </c>
      <c r="D34" s="5" t="s">
        <v>59</v>
      </c>
      <c r="E34" s="5" t="s">
        <v>54</v>
      </c>
      <c r="F34" s="5" t="s">
        <v>223</v>
      </c>
      <c r="G34" s="6" t="s">
        <v>224</v>
      </c>
      <c r="H34" s="5" t="s">
        <v>225</v>
      </c>
      <c r="I34" s="140" t="s">
        <v>226</v>
      </c>
      <c r="J34" s="140" t="s">
        <v>227</v>
      </c>
      <c r="K34" s="140" t="s">
        <v>228</v>
      </c>
    </row>
    <row r="35" spans="1:59" x14ac:dyDescent="0.3">
      <c r="A35"/>
      <c r="B35" s="5">
        <v>0</v>
      </c>
      <c r="C35" s="5">
        <v>1</v>
      </c>
      <c r="D35" s="5" t="s">
        <v>59</v>
      </c>
      <c r="E35" s="5" t="s">
        <v>54</v>
      </c>
      <c r="F35" s="5" t="s">
        <v>229</v>
      </c>
      <c r="G35" s="6" t="s">
        <v>230</v>
      </c>
      <c r="H35" s="5" t="s">
        <v>231</v>
      </c>
      <c r="I35" s="140" t="s">
        <v>232</v>
      </c>
      <c r="J35" s="7">
        <v>0</v>
      </c>
      <c r="K35" s="140" t="s">
        <v>233</v>
      </c>
    </row>
    <row r="36" spans="1:59" x14ac:dyDescent="0.3">
      <c r="A36"/>
      <c r="B36" s="5">
        <v>0</v>
      </c>
      <c r="C36" s="5">
        <v>1</v>
      </c>
      <c r="D36" s="5" t="s">
        <v>59</v>
      </c>
      <c r="E36" s="5" t="s">
        <v>54</v>
      </c>
      <c r="F36" s="5" t="s">
        <v>234</v>
      </c>
      <c r="G36" s="6" t="s">
        <v>235</v>
      </c>
      <c r="H36" s="5" t="s">
        <v>236</v>
      </c>
      <c r="I36" s="140" t="s">
        <v>237</v>
      </c>
      <c r="J36" s="140" t="s">
        <v>238</v>
      </c>
      <c r="K36" s="140" t="s">
        <v>239</v>
      </c>
    </row>
    <row r="37" spans="1:59" x14ac:dyDescent="0.3">
      <c r="A37"/>
      <c r="B37" s="5">
        <v>0</v>
      </c>
      <c r="C37" s="5">
        <v>1</v>
      </c>
      <c r="D37" s="5" t="s">
        <v>59</v>
      </c>
      <c r="E37" s="5" t="s">
        <v>54</v>
      </c>
      <c r="F37" s="5" t="s">
        <v>240</v>
      </c>
      <c r="G37" s="6" t="s">
        <v>241</v>
      </c>
      <c r="H37" s="5" t="s">
        <v>242</v>
      </c>
      <c r="I37" s="140" t="s">
        <v>243</v>
      </c>
      <c r="J37" s="140" t="s">
        <v>244</v>
      </c>
      <c r="K37" s="140" t="s">
        <v>245</v>
      </c>
    </row>
    <row r="38" spans="1:59" x14ac:dyDescent="0.3">
      <c r="A38"/>
      <c r="B38" s="5">
        <v>0</v>
      </c>
      <c r="C38" s="5">
        <v>1</v>
      </c>
      <c r="D38" s="5" t="s">
        <v>59</v>
      </c>
      <c r="E38" s="5" t="s">
        <v>54</v>
      </c>
      <c r="F38" s="5" t="s">
        <v>246</v>
      </c>
      <c r="G38" s="6" t="s">
        <v>247</v>
      </c>
      <c r="H38" s="5" t="s">
        <v>248</v>
      </c>
      <c r="I38" s="140" t="s">
        <v>249</v>
      </c>
      <c r="J38" s="140" t="s">
        <v>250</v>
      </c>
      <c r="K38" s="140" t="s">
        <v>251</v>
      </c>
    </row>
    <row r="39" spans="1:59" x14ac:dyDescent="0.3">
      <c r="A39"/>
      <c r="B39" s="5">
        <v>0</v>
      </c>
      <c r="C39" s="5">
        <v>1</v>
      </c>
      <c r="D39" s="5" t="s">
        <v>59</v>
      </c>
      <c r="E39" s="5" t="s">
        <v>54</v>
      </c>
      <c r="F39" s="5" t="s">
        <v>252</v>
      </c>
      <c r="G39" s="6" t="s">
        <v>253</v>
      </c>
      <c r="H39" s="5" t="s">
        <v>254</v>
      </c>
      <c r="I39" s="140" t="s">
        <v>255</v>
      </c>
      <c r="J39" s="140" t="s">
        <v>256</v>
      </c>
      <c r="K39" s="140" t="s">
        <v>257</v>
      </c>
    </row>
    <row r="40" spans="1:59" x14ac:dyDescent="0.3">
      <c r="A40"/>
      <c r="B40" s="5">
        <v>0</v>
      </c>
      <c r="C40" s="5">
        <v>1</v>
      </c>
      <c r="D40" s="5" t="s">
        <v>59</v>
      </c>
      <c r="E40" s="5" t="s">
        <v>54</v>
      </c>
      <c r="F40" s="5" t="s">
        <v>258</v>
      </c>
      <c r="G40" s="6" t="s">
        <v>259</v>
      </c>
      <c r="H40" s="5" t="s">
        <v>260</v>
      </c>
      <c r="I40" s="140" t="s">
        <v>261</v>
      </c>
      <c r="J40" s="140" t="s">
        <v>262</v>
      </c>
      <c r="K40" s="140" t="s">
        <v>263</v>
      </c>
    </row>
    <row r="41" spans="1:59" x14ac:dyDescent="0.3">
      <c r="A41"/>
      <c r="B41" s="5">
        <v>0</v>
      </c>
      <c r="C41" s="5">
        <v>1</v>
      </c>
      <c r="D41" s="5" t="s">
        <v>59</v>
      </c>
      <c r="E41" s="5" t="s">
        <v>57</v>
      </c>
      <c r="F41" s="5" t="s">
        <v>264</v>
      </c>
      <c r="G41" s="6">
        <v>0</v>
      </c>
      <c r="H41" s="5" t="s">
        <v>56</v>
      </c>
      <c r="I41" s="7" t="s">
        <v>56</v>
      </c>
      <c r="J41" s="7" t="s">
        <v>56</v>
      </c>
      <c r="K41" s="7" t="s">
        <v>56</v>
      </c>
    </row>
    <row r="42" spans="1:59" x14ac:dyDescent="0.3">
      <c r="A42"/>
      <c r="B42" s="5">
        <v>0</v>
      </c>
      <c r="C42" s="5">
        <v>1</v>
      </c>
      <c r="D42" s="5" t="s">
        <v>59</v>
      </c>
      <c r="E42" s="5" t="s">
        <v>57</v>
      </c>
      <c r="F42" s="5" t="s">
        <v>265</v>
      </c>
      <c r="G42" s="6">
        <v>0</v>
      </c>
      <c r="H42" s="5" t="s">
        <v>56</v>
      </c>
      <c r="I42" s="7" t="s">
        <v>56</v>
      </c>
      <c r="J42" s="7" t="s">
        <v>56</v>
      </c>
      <c r="K42" s="7" t="s">
        <v>56</v>
      </c>
    </row>
    <row r="43" spans="1:59" x14ac:dyDescent="0.3">
      <c r="A43"/>
      <c r="B43" s="5">
        <v>0</v>
      </c>
      <c r="C43" s="5">
        <v>1</v>
      </c>
      <c r="D43" s="5" t="s">
        <v>59</v>
      </c>
      <c r="E43" s="5" t="s">
        <v>57</v>
      </c>
      <c r="F43" s="5" t="s">
        <v>266</v>
      </c>
      <c r="G43" s="6">
        <v>0</v>
      </c>
      <c r="H43" s="5" t="s">
        <v>56</v>
      </c>
      <c r="I43" s="7" t="s">
        <v>56</v>
      </c>
      <c r="J43" s="7" t="s">
        <v>56</v>
      </c>
      <c r="K43" s="7" t="s">
        <v>56</v>
      </c>
    </row>
    <row r="45" spans="1:59" x14ac:dyDescent="0.3">
      <c r="AK45" s="2">
        <v>1</v>
      </c>
      <c r="AL45" s="2">
        <v>1</v>
      </c>
      <c r="AM45" s="2">
        <v>1</v>
      </c>
      <c r="AN45" s="2">
        <v>2</v>
      </c>
      <c r="AO45" s="2">
        <v>2</v>
      </c>
      <c r="AP45" s="2">
        <v>3</v>
      </c>
      <c r="AQ45" s="2">
        <v>3</v>
      </c>
      <c r="AR45" s="2">
        <v>3</v>
      </c>
      <c r="AS45" s="2">
        <v>3</v>
      </c>
      <c r="AT45" s="2">
        <v>6</v>
      </c>
      <c r="AU45" s="2">
        <v>6</v>
      </c>
      <c r="AV45" s="2">
        <v>7</v>
      </c>
      <c r="AW45" s="2">
        <v>7</v>
      </c>
      <c r="AX45" s="2">
        <v>8</v>
      </c>
      <c r="AY45" s="2">
        <v>8</v>
      </c>
      <c r="AZ45" s="2">
        <v>8</v>
      </c>
      <c r="BA45" s="2">
        <v>8</v>
      </c>
      <c r="BB45" s="2">
        <v>8</v>
      </c>
      <c r="BC45" s="2">
        <v>9</v>
      </c>
      <c r="BD45" s="2">
        <v>10</v>
      </c>
      <c r="BE45" s="2">
        <v>10</v>
      </c>
      <c r="BF45" s="2">
        <v>10</v>
      </c>
      <c r="BG45" s="2">
        <v>10</v>
      </c>
    </row>
    <row r="46" spans="1:59" s="4" customFormat="1" x14ac:dyDescent="0.3"/>
    <row r="645" ht="15" customHeight="1" x14ac:dyDescent="0.3"/>
    <row r="945" ht="15" customHeight="1" x14ac:dyDescent="0.3"/>
    <row r="1845" ht="15" customHeight="1" x14ac:dyDescent="0.3"/>
  </sheetData>
  <autoFilter ref="A3:H43" xr:uid="{FB531C1A-D847-44E6-8FDF-3D345D4247B5}"/>
  <hyperlinks>
    <hyperlink ref="F1" location="'Table 1'!A1" display="Back to map" xr:uid="{30F93B19-0E89-4046-8037-A68F3D7310E9}"/>
    <hyperlink ref="F1:G1" location="'Table 2'!A1" display="Back to info page" xr:uid="{4FB1E292-5E62-40D2-8997-186F531B81FD}"/>
    <hyperlink ref="K40" r:id="rId1" xr:uid="{F514DE3B-E336-466D-B2E8-EE681FCEA6D8}"/>
    <hyperlink ref="K39" r:id="rId2" xr:uid="{F46FE46A-B0D6-463F-AE4E-4012F502B8BB}"/>
    <hyperlink ref="K38" r:id="rId3" xr:uid="{DC8CE3AF-F7CC-46B4-84D7-4483FF0D7168}"/>
    <hyperlink ref="K37" r:id="rId4" xr:uid="{3B8FFC4A-EF2F-42F3-8AAE-243571773584}"/>
    <hyperlink ref="K36" r:id="rId5" xr:uid="{3E238648-991A-41F6-9138-D543B954815A}"/>
    <hyperlink ref="K35" r:id="rId6" xr:uid="{3B85390A-08D3-4526-B624-55FADF3CD5C7}"/>
    <hyperlink ref="K34" r:id="rId7" xr:uid="{DA09DD57-CF30-441C-AA52-1151C626EC69}"/>
    <hyperlink ref="K33" r:id="rId8" xr:uid="{3E5BE9B6-CB1B-4426-9173-DE3972C40F9E}"/>
    <hyperlink ref="K32" r:id="rId9" xr:uid="{1B52EA71-3E73-4190-9161-63AA78F3F338}"/>
    <hyperlink ref="K31" r:id="rId10" xr:uid="{D4AFAE92-C11E-475A-9782-9C811A0F31F6}"/>
    <hyperlink ref="K30" r:id="rId11" xr:uid="{220F4F87-ED4F-44E8-B206-224026B13CBE}"/>
    <hyperlink ref="K29" r:id="rId12" xr:uid="{D012DBE2-ACD9-4D76-99E2-C3B476D4A1DE}"/>
    <hyperlink ref="K28" r:id="rId13" xr:uid="{B7F16639-E6F3-442D-8002-9401CD2570D8}"/>
    <hyperlink ref="K27" r:id="rId14" xr:uid="{81D3BE88-9FD1-47BE-B1AF-BC4D72AF4B75}"/>
    <hyperlink ref="K26" r:id="rId15" xr:uid="{354ACA98-5159-4E13-AA43-094B6D79F0CD}"/>
    <hyperlink ref="K25" r:id="rId16" xr:uid="{B7972942-8858-4CB9-B447-AABF1B2B395F}"/>
    <hyperlink ref="K24" r:id="rId17" xr:uid="{9FE8FD68-B447-4E50-AF26-D65DFD01D47B}"/>
    <hyperlink ref="K23" r:id="rId18" xr:uid="{E866A701-C763-4B7D-979C-3F5D6369E0A5}"/>
    <hyperlink ref="K22" r:id="rId19" xr:uid="{CA4BADFC-7BA7-443A-ADE8-137099C62E08}"/>
    <hyperlink ref="K21" r:id="rId20" xr:uid="{86F84939-15D8-452B-A3DB-D15987A36329}"/>
    <hyperlink ref="K20" r:id="rId21" xr:uid="{7EB7E2C0-E4A3-4BA6-B313-3665399E309D}"/>
    <hyperlink ref="K19" r:id="rId22" xr:uid="{706AE539-35FD-4128-AD18-B1C4216E4081}"/>
    <hyperlink ref="K18" r:id="rId23" xr:uid="{93BB3B98-FBA8-40FE-A886-79207D5609F0}"/>
    <hyperlink ref="K17" r:id="rId24" xr:uid="{72030DAE-2791-4814-A37B-A2354519777D}"/>
    <hyperlink ref="K16" r:id="rId25" xr:uid="{3662D672-42EC-44FA-B275-04AA1BBADBE3}"/>
    <hyperlink ref="K15" r:id="rId26" xr:uid="{93AF8B9F-F956-47A7-AB68-C1E6D30CDAEB}"/>
    <hyperlink ref="K14" r:id="rId27" xr:uid="{39D56769-7BA2-4FEF-A420-06A94D4718A0}"/>
    <hyperlink ref="K13" r:id="rId28" xr:uid="{17AFD0B2-84C6-4EDD-9157-85BA2269D4EF}"/>
    <hyperlink ref="K12" r:id="rId29" xr:uid="{8E3FAB18-9D7F-451A-BF9D-4BFF37814A31}"/>
    <hyperlink ref="K11" r:id="rId30" xr:uid="{5993612F-B50F-4EA0-A769-0567E1EE2B69}"/>
    <hyperlink ref="K10" r:id="rId31" xr:uid="{34767784-DAE0-4779-A3E2-81AAE8E6F593}"/>
    <hyperlink ref="K9" r:id="rId32" xr:uid="{ACC91C60-9261-4C06-92F4-721774571B17}"/>
    <hyperlink ref="K8" r:id="rId33" xr:uid="{ABF48104-3AFC-42CB-AC45-9A4F13B8F0DA}"/>
    <hyperlink ref="K7" r:id="rId34" xr:uid="{D18617D5-6020-4129-8A75-8CFAC0CA4F5A}"/>
    <hyperlink ref="K6" r:id="rId35" xr:uid="{43680E7B-7895-431D-9661-1074B3025E3A}"/>
    <hyperlink ref="K5" r:id="rId36" xr:uid="{7128BDDA-7635-441F-9206-3A098A8E4307}"/>
    <hyperlink ref="K4" r:id="rId37" xr:uid="{D9B21E61-86E4-4A2F-834B-59FD1854A298}"/>
    <hyperlink ref="I40" r:id="rId38" xr:uid="{40FD84C3-57E5-4698-A4C9-B06AF72A2AAA}"/>
    <hyperlink ref="I39" r:id="rId39" xr:uid="{38CFEADE-1B53-4FAD-B970-B95BAAB7B196}"/>
    <hyperlink ref="I38" r:id="rId40" xr:uid="{11E00F62-FF4B-4733-B181-935731B743CC}"/>
    <hyperlink ref="I37" r:id="rId41" xr:uid="{1C78E76C-79A7-4103-8E9E-2C9B9BAA2104}"/>
    <hyperlink ref="I36" r:id="rId42" xr:uid="{2FEF42A7-7947-43A3-A24B-A4D13BE80C93}"/>
    <hyperlink ref="I35" r:id="rId43" xr:uid="{8BFD7094-A5A8-441F-BB32-561E4FB2820C}"/>
    <hyperlink ref="I34" r:id="rId44" xr:uid="{5C26F877-91FF-40B8-BA1D-BA9A71EFD344}"/>
    <hyperlink ref="I33" r:id="rId45" xr:uid="{1BA8D578-AF77-4A09-86B4-6F63D8D76767}"/>
    <hyperlink ref="I32" r:id="rId46" xr:uid="{E2815664-AF2C-47CE-8019-51A5E7B5330C}"/>
    <hyperlink ref="I31" r:id="rId47" xr:uid="{77F6AE4C-5E72-4C9A-B7ED-A0B66073A30B}"/>
    <hyperlink ref="I30" r:id="rId48" xr:uid="{84AFDBF3-35BA-4600-A382-FE29BD4AF87E}"/>
    <hyperlink ref="I29" r:id="rId49" xr:uid="{81B629BA-BF86-471A-9CEE-6962063C6E18}"/>
    <hyperlink ref="I28" r:id="rId50" xr:uid="{F9E54409-5A6A-4EC7-8EF2-96BCC8D5F53E}"/>
    <hyperlink ref="I27" r:id="rId51" xr:uid="{A56A98F2-E0A8-4F87-B8F1-9726DCAA9B4B}"/>
    <hyperlink ref="I26" r:id="rId52" xr:uid="{90559B03-55FB-41D4-8A4A-916F088BA411}"/>
    <hyperlink ref="I25" r:id="rId53" xr:uid="{82B94481-A296-4E69-8818-AC0F7E8FF92D}"/>
    <hyperlink ref="I24" r:id="rId54" xr:uid="{F6FC6F4E-2D6C-4394-9D09-DD7851F88CD5}"/>
    <hyperlink ref="I23" r:id="rId55" xr:uid="{414BE0F2-071E-4D5C-843C-B9D561342586}"/>
    <hyperlink ref="I22" r:id="rId56" xr:uid="{FC0890FF-EF6B-4179-BE94-DFE5D653DCAE}"/>
    <hyperlink ref="I21" r:id="rId57" xr:uid="{71E62A5B-9624-477D-80E9-D49D02AB743B}"/>
    <hyperlink ref="I20" r:id="rId58" xr:uid="{359238D3-1307-4314-B057-715B8141E2F3}"/>
    <hyperlink ref="I19" r:id="rId59" xr:uid="{518FFD0C-F575-4509-B5B8-FD7158E3914D}"/>
    <hyperlink ref="I18" r:id="rId60" xr:uid="{B909E81E-1BDC-41C4-9813-FBA115CA742E}"/>
    <hyperlink ref="I17" r:id="rId61" xr:uid="{3951BF0C-05A2-43DE-9672-9232F23F3F1B}"/>
    <hyperlink ref="I16" r:id="rId62" xr:uid="{F493D0A0-EC59-4FE6-824E-DB14AD43DBB3}"/>
    <hyperlink ref="I15" r:id="rId63" xr:uid="{68499C6C-7132-479A-A8C7-CEB6E7E07EE0}"/>
    <hyperlink ref="I14" r:id="rId64" xr:uid="{9A0F0DAB-0F13-4CEE-BF97-8140CE8A8BD9}"/>
    <hyperlink ref="I13" r:id="rId65" xr:uid="{58917C04-2447-4C35-B627-636E8D56B1D7}"/>
    <hyperlink ref="I12" r:id="rId66" xr:uid="{35795353-0B50-4123-B8E8-44D7FF2464EC}"/>
    <hyperlink ref="I11" r:id="rId67" xr:uid="{66518E9E-478C-44A6-91CC-AB6DE83A9F7E}"/>
    <hyperlink ref="I10" r:id="rId68" xr:uid="{2965E3B3-3144-4585-B9FD-EE6384BF3D04}"/>
    <hyperlink ref="I9" r:id="rId69" xr:uid="{D98DEB9C-B9A8-4609-89A8-7F851B0D08DB}"/>
    <hyperlink ref="I8" r:id="rId70" xr:uid="{AD5F3102-EDC0-4C59-830C-3BA544827EFD}"/>
    <hyperlink ref="I7" r:id="rId71" xr:uid="{6125E48A-F8D1-4428-89F7-BAE23F36C8DE}"/>
    <hyperlink ref="I6" r:id="rId72" xr:uid="{AE0AFCA3-50CF-4CBA-A23A-A830FBA33912}"/>
    <hyperlink ref="I5" r:id="rId73" xr:uid="{A4051C6F-E334-42CC-A9E5-4EFBC161EFA9}"/>
    <hyperlink ref="I4" r:id="rId74" xr:uid="{5AC68206-71CA-4BFC-85EE-99A80DF5D078}"/>
    <hyperlink ref="J40" r:id="rId75" xr:uid="{919B3D46-1898-43F3-839F-F1E593CB31D0}"/>
    <hyperlink ref="J39" r:id="rId76" xr:uid="{C669690F-FDF8-4496-9549-C27275DD1694}"/>
    <hyperlink ref="J38" r:id="rId77" xr:uid="{A9230838-2D45-41F0-AB3B-1D1AEEF46560}"/>
    <hyperlink ref="J37" r:id="rId78" xr:uid="{E1CAE403-CADB-491A-938B-CD6949FE3DA8}"/>
    <hyperlink ref="J36" r:id="rId79" xr:uid="{B7F8E6A0-0918-44E3-AB0A-15D6EDC3D255}"/>
    <hyperlink ref="J34" r:id="rId80" xr:uid="{87CF55B5-5F70-4733-BC8F-9B51BFFEF00A}"/>
    <hyperlink ref="J33" r:id="rId81" xr:uid="{05659FA1-2A6F-42E2-A9D7-77042F370329}"/>
    <hyperlink ref="J32" r:id="rId82" xr:uid="{4C9F90D7-D568-43B8-9D06-4B157C7689D8}"/>
    <hyperlink ref="J29" r:id="rId83" xr:uid="{73EAB1ED-CEEA-43A1-8BF9-99C78C20BD3E}"/>
    <hyperlink ref="J26" r:id="rId84" xr:uid="{58A72725-8395-45CF-BD80-2CE92F1BD266}"/>
    <hyperlink ref="J25" r:id="rId85" xr:uid="{32923BDC-A272-4F89-ACE4-62EE322B136F}"/>
    <hyperlink ref="J23" r:id="rId86" xr:uid="{5AAFDFEE-4C81-40AD-AEED-9DFDE3CD603F}"/>
    <hyperlink ref="J20" r:id="rId87" xr:uid="{55D5232C-309E-4D05-952A-897A78942848}"/>
    <hyperlink ref="J10" r:id="rId88" xr:uid="{2CB932CF-97E8-4690-B024-BBB7B018D64A}"/>
    <hyperlink ref="J8" r:id="rId89" xr:uid="{6057C449-73F7-49CD-9C3F-57648C4C7B31}"/>
    <hyperlink ref="J7" r:id="rId90" xr:uid="{BE3E1994-23C7-4263-9FD7-23E75A724C6A}"/>
    <hyperlink ref="J6" r:id="rId91" xr:uid="{2298DEE5-4117-4283-803E-00F279F6024E}"/>
    <hyperlink ref="J5" r:id="rId92" xr:uid="{2EDB1C9F-45DB-4DFE-9638-272CA9C588D5}"/>
    <hyperlink ref="J4" r:id="rId93" xr:uid="{7A7E0E19-1B45-4DC4-873B-496C861CF322}"/>
  </hyperlinks>
  <pageMargins left="0.7" right="0.7" top="0.75" bottom="0.75" header="0.3" footer="0.3"/>
  <pageSetup paperSize="9" orientation="portrait"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42"/>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49" t="s">
        <v>871</v>
      </c>
      <c r="H1" s="150"/>
      <c r="I1" s="151" t="s">
        <v>2</v>
      </c>
      <c r="J1" s="152"/>
      <c r="K1" s="152"/>
      <c r="L1" s="153"/>
      <c r="M1" s="151" t="s">
        <v>3</v>
      </c>
      <c r="N1" s="153"/>
      <c r="O1" s="151" t="s">
        <v>4</v>
      </c>
      <c r="P1" s="152"/>
      <c r="Q1" s="152"/>
      <c r="R1" s="153"/>
      <c r="S1" s="151" t="s">
        <v>5</v>
      </c>
      <c r="T1" s="153"/>
      <c r="U1" s="151" t="s">
        <v>6</v>
      </c>
      <c r="V1" s="153"/>
      <c r="W1" s="156" t="s">
        <v>7</v>
      </c>
      <c r="X1" s="157"/>
      <c r="Y1" s="157"/>
      <c r="Z1" s="157"/>
      <c r="AA1" s="158"/>
      <c r="AB1" s="90" t="s">
        <v>8</v>
      </c>
      <c r="AC1" s="151" t="s">
        <v>9</v>
      </c>
      <c r="AD1" s="152"/>
      <c r="AE1" s="152"/>
      <c r="AF1" s="153"/>
      <c r="AG1" s="137" t="s">
        <v>958</v>
      </c>
      <c r="AH1" s="154" t="s">
        <v>959</v>
      </c>
      <c r="AI1" s="155"/>
      <c r="AJ1" s="138" t="s">
        <v>999</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18" t="str">
        <f>'Table 1'!H3</f>
        <v>EC NUMBER</v>
      </c>
      <c r="I2" s="10" t="s">
        <v>10</v>
      </c>
      <c r="J2" s="8" t="s">
        <v>11</v>
      </c>
      <c r="K2" s="18" t="s">
        <v>1012</v>
      </c>
      <c r="L2" s="9" t="s">
        <v>12</v>
      </c>
      <c r="M2" s="10" t="s">
        <v>13</v>
      </c>
      <c r="N2" s="9" t="s">
        <v>14</v>
      </c>
      <c r="O2" s="10" t="s">
        <v>15</v>
      </c>
      <c r="P2" s="8" t="s">
        <v>16</v>
      </c>
      <c r="Q2" s="8" t="s">
        <v>17</v>
      </c>
      <c r="R2" s="9" t="s">
        <v>18</v>
      </c>
      <c r="S2" s="10" t="s">
        <v>19</v>
      </c>
      <c r="T2" s="9" t="s">
        <v>20</v>
      </c>
      <c r="U2" s="10" t="s">
        <v>21</v>
      </c>
      <c r="V2" s="9" t="s">
        <v>22</v>
      </c>
      <c r="W2" s="10" t="s">
        <v>23</v>
      </c>
      <c r="X2" s="8" t="s">
        <v>24</v>
      </c>
      <c r="Y2" s="8" t="s">
        <v>25</v>
      </c>
      <c r="Z2" s="8" t="s">
        <v>26</v>
      </c>
      <c r="AA2" s="9" t="s">
        <v>27</v>
      </c>
      <c r="AB2" s="11" t="s">
        <v>28</v>
      </c>
      <c r="AC2" s="10" t="s">
        <v>29</v>
      </c>
      <c r="AD2" s="8" t="s">
        <v>1013</v>
      </c>
      <c r="AE2" s="8" t="s">
        <v>30</v>
      </c>
      <c r="AF2" s="9" t="s">
        <v>31</v>
      </c>
      <c r="AG2" s="133" t="s">
        <v>1000</v>
      </c>
      <c r="AH2" s="134" t="s">
        <v>1001</v>
      </c>
      <c r="AI2" s="135" t="s">
        <v>1002</v>
      </c>
      <c r="AJ2" s="136" t="s">
        <v>1003</v>
      </c>
      <c r="AL2" s="117" t="s">
        <v>1004</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1013</v>
      </c>
      <c r="BW2" s="4" t="s">
        <v>30</v>
      </c>
      <c r="BX2" s="4" t="s">
        <v>31</v>
      </c>
    </row>
    <row r="3" spans="1:76" ht="13" x14ac:dyDescent="0.3">
      <c r="B3" s="5">
        <f>'Table 1'!B4</f>
        <v>0</v>
      </c>
      <c r="C3" s="5">
        <f>'Table 1'!C4</f>
        <v>1</v>
      </c>
      <c r="D3" s="5" t="str">
        <f>'Table 1'!D4</f>
        <v>PAHs</v>
      </c>
      <c r="E3" s="5" t="str">
        <f>'Table 1'!E4</f>
        <v>A</v>
      </c>
      <c r="F3" s="5" t="str">
        <f>'Table 1'!F4</f>
        <v>NO2</v>
      </c>
      <c r="G3" s="12" t="str">
        <f>'Table 1'!G4</f>
        <v>10102-44-0</v>
      </c>
      <c r="H3" s="118" t="str">
        <f>'Table 1'!H4</f>
        <v>233-272-6</v>
      </c>
      <c r="I3" s="88" t="str">
        <f>IF('Table 2'!BB3=1,"Y","")</f>
        <v/>
      </c>
      <c r="J3" s="86" t="str">
        <f>IF('Table 2'!BC3="-","","Y")</f>
        <v/>
      </c>
      <c r="K3" s="86" t="str">
        <f>IF('Table 3'!R3="","","Y")</f>
        <v/>
      </c>
      <c r="L3" s="86" t="str">
        <f>IF('Table 2'!BD3="Y","Y","")</f>
        <v/>
      </c>
      <c r="M3" s="86" t="str">
        <f>IF('Table 2'!BE3=1,"Y","")</f>
        <v/>
      </c>
      <c r="N3" s="86" t="str">
        <f>IF('Table 2'!BF3="Y","Y","")</f>
        <v/>
      </c>
      <c r="O3" s="86" t="str">
        <f>IF('Table 2'!BG3=1,"Y","")</f>
        <v/>
      </c>
      <c r="P3" s="86" t="str">
        <f>IF('Table 2'!BH3=1,"Y","")</f>
        <v/>
      </c>
      <c r="Q3" s="86" t="str">
        <f>IF('Table 2'!BI3=1,"Y","")</f>
        <v/>
      </c>
      <c r="R3" s="86" t="str">
        <f>IF('Table 2'!BJ3="Y","Y","")</f>
        <v/>
      </c>
      <c r="S3" s="86" t="str">
        <f>IF('Table 2'!BK3=1,"Y","")</f>
        <v/>
      </c>
      <c r="T3" s="86" t="str">
        <f>IF('Table 2'!BL3=1,"Y","")</f>
        <v/>
      </c>
      <c r="U3" s="86" t="str">
        <f>IF('Table 2'!BM3=1,"Y","")</f>
        <v>Y</v>
      </c>
      <c r="V3" s="86" t="str">
        <f>IF('Table 2'!BN3="Y","Y","")</f>
        <v/>
      </c>
      <c r="W3" s="86" t="str">
        <f>IF('Table 2'!BO3=1,"Y","")</f>
        <v/>
      </c>
      <c r="X3" s="86" t="str">
        <f>IF('Table 2'!BP3=1,"Y","")</f>
        <v>Y</v>
      </c>
      <c r="Y3" s="86" t="str">
        <f>IF('Table 2'!BQ3=1,"Y","")</f>
        <v/>
      </c>
      <c r="Z3" s="86" t="str">
        <f>IF('Table 2'!BR3="Y","Y","")</f>
        <v>Y</v>
      </c>
      <c r="AA3" s="86" t="str">
        <f>IF('Table 2'!BS3=1,"Y","")</f>
        <v/>
      </c>
      <c r="AB3" s="86" t="str">
        <f>IF('Table 2'!BT3="Y","Y","")</f>
        <v/>
      </c>
      <c r="AC3" s="86" t="str">
        <f>IF('Table 2'!BU3="Y","Y","")</f>
        <v/>
      </c>
      <c r="AD3" s="86" t="str">
        <f>IF('Table 2'!BV3=1,"Y","")</f>
        <v/>
      </c>
      <c r="AE3" s="86" t="str">
        <f>IF('Table 2'!BW3=1,"Y","")</f>
        <v/>
      </c>
      <c r="AF3" s="86" t="str">
        <f>IF('Table 2'!BX3=1,"Y","")</f>
        <v/>
      </c>
      <c r="AG3" s="87" t="str">
        <f>IF('Table 11 Profess+consumer'!B3=1,"Y","")</f>
        <v/>
      </c>
      <c r="AH3" s="87" t="str">
        <f>IF(COUNT('Table 12 Class+OSH+waste'!K3:P3,"")&lt;COUNTA('Table 12 Class+OSH+waste'!K3:P3),"Y","")</f>
        <v/>
      </c>
      <c r="AI3" s="87" t="str">
        <f>IF(COUNT('Table 12 Class+OSH+waste'!Q3:V3,"")&lt;COUNTA('Table 12 Class+OSH+waste'!Q3:V3),"Y","")</f>
        <v/>
      </c>
      <c r="AJ3" s="89" t="str">
        <f>IF('Table 13 Environmental'!B4=1,"Y","")</f>
        <v>Y</v>
      </c>
      <c r="BB3" s="2" t="str">
        <f>IF(COUNTIF('Table 3'!I3:O3,"-")&lt;COUNTA('Table 3'!I3:O3),1,"-")</f>
        <v>-</v>
      </c>
      <c r="BC3" s="2" t="str">
        <f>'Table 3'!P3</f>
        <v>-</v>
      </c>
      <c r="BD3" s="2" t="str">
        <f>'Table 3'!Q3</f>
        <v>-</v>
      </c>
      <c r="BE3" s="13" t="str">
        <f>IF(COUNTIF('Table 4'!I3:N3,"-")&lt;COUNTA('Table 4'!I3:N3),1,"-")</f>
        <v>-</v>
      </c>
      <c r="BF3" s="14" t="str">
        <f>IF(COUNTIF('Table 4'!O3:AO3,"-")&lt;COUNTA('Table 4'!O3:AO3),"Y","N")</f>
        <v>N</v>
      </c>
      <c r="BG3" s="13" t="str">
        <f>IF(COUNTIF('Table 5'!I3:M3,"-")&lt;COUNTA('Table 5'!I3:M3),1,"-")</f>
        <v>-</v>
      </c>
      <c r="BH3" s="13" t="str">
        <f>IF(COUNTIF('Table 5'!N3:S3,"-")&lt;COUNTA('Table 5'!N3:S3),1,"-")</f>
        <v>-</v>
      </c>
      <c r="BI3" s="13" t="str">
        <f>IF(COUNTIF('Table 5'!T3:U3,"-")&lt;COUNTA('Table 5'!T3:U3),1,"-")</f>
        <v>-</v>
      </c>
      <c r="BJ3" s="15" t="str">
        <f>IF(COUNTIF('Table 5'!V3:AP3,"-")&lt;COUNTA('Table 5'!V3:AP3),"Y","N")</f>
        <v>N</v>
      </c>
      <c r="BK3" s="13" t="str">
        <f>IF(COUNTIF('Table 6'!I3:P3,"-")&lt;COUNTA('Table 6'!I3:P3),1,"-")</f>
        <v>-</v>
      </c>
      <c r="BL3" s="13" t="str">
        <f>IF(COUNTIF('Table 6'!Q3:AC3,"-")&lt;COUNTA('Table 6'!Q3:AC3),1,"-")</f>
        <v>-</v>
      </c>
      <c r="BM3" s="13">
        <f>IF(COUNTIF('Table 7'!I3:P3,"-")&lt;COUNTA('Table 7'!I3:P3),1,"-")</f>
        <v>1</v>
      </c>
      <c r="BN3" s="14" t="str">
        <f>IF(COUNTIF('Table 7'!Q3:AV3,"-")&lt;COUNTA('Table 7'!Q3:AV3),"Y","N")</f>
        <v>N</v>
      </c>
      <c r="BO3" s="13" t="str">
        <f>IF('Table 8'!I3="-","-",1)</f>
        <v>-</v>
      </c>
      <c r="BP3" s="13">
        <f>IF('Table 8'!K3="-","-",1)</f>
        <v>1</v>
      </c>
      <c r="BQ3" s="13" t="str">
        <f>IF('Table 8'!L3="-","-",1)</f>
        <v>-</v>
      </c>
      <c r="BR3" s="2" t="str">
        <f>IF(COUNTIF('Table 8'!M3:S3,"-")&lt;COUNTA('Table 8'!M3:S3),"Y","N")</f>
        <v>Y</v>
      </c>
      <c r="BS3" s="13" t="str">
        <f>IF(COUNTIF('Table 8'!T3:AJ3,"-")&lt;COUNTA('Table 8'!T3:AJ3),1,"-")</f>
        <v>-</v>
      </c>
      <c r="BT3" s="14" t="str">
        <f>IF('Table 9'!B3=1,"Y","N")</f>
        <v>N</v>
      </c>
      <c r="BU3" s="2" t="str">
        <f>IF(COUNTIF('Table 10'!I4:J4,"-")&lt;COUNTA('Table 10'!I4:J4),"Y","N")</f>
        <v>N</v>
      </c>
      <c r="BV3" s="13" t="str">
        <f>IF('Table 10'!K4="-","-",1)</f>
        <v>-</v>
      </c>
      <c r="BW3" s="13" t="str">
        <f>IF('Table 10'!L4="-","-",1)</f>
        <v>-</v>
      </c>
      <c r="BX3" s="13" t="str">
        <f>IF('Table 10'!M4="-","-",1)</f>
        <v>-</v>
      </c>
    </row>
    <row r="4" spans="1:76" ht="13" x14ac:dyDescent="0.3">
      <c r="B4" s="5">
        <f>'Table 1'!B5</f>
        <v>0</v>
      </c>
      <c r="C4" s="5">
        <f>'Table 1'!C5</f>
        <v>1</v>
      </c>
      <c r="D4" s="5" t="str">
        <f>'Table 1'!D5</f>
        <v>PAHs</v>
      </c>
      <c r="E4" s="5" t="str">
        <f>'Table 1'!E5</f>
        <v>A</v>
      </c>
      <c r="F4" s="5" t="str">
        <f>'Table 1'!F5</f>
        <v>SO2</v>
      </c>
      <c r="G4" s="12" t="str">
        <f>'Table 1'!G5</f>
        <v>7446-09-5</v>
      </c>
      <c r="H4" s="118" t="str">
        <f>'Table 1'!H5</f>
        <v>231-195-2</v>
      </c>
      <c r="I4" s="88" t="str">
        <f>IF('Table 2'!BB4=1,"Y","")</f>
        <v/>
      </c>
      <c r="J4" s="86" t="str">
        <f>IF('Table 2'!BC4="-","","Y")</f>
        <v/>
      </c>
      <c r="K4" s="86" t="str">
        <f>IF('Table 3'!R4="","","Y")</f>
        <v/>
      </c>
      <c r="L4" s="86" t="str">
        <f>IF('Table 2'!BD4="Y","Y","")</f>
        <v/>
      </c>
      <c r="M4" s="86" t="str">
        <f>IF('Table 2'!BE4=1,"Y","")</f>
        <v/>
      </c>
      <c r="N4" s="86" t="str">
        <f>IF('Table 2'!BF4="Y","Y","")</f>
        <v/>
      </c>
      <c r="O4" s="86" t="str">
        <f>IF('Table 2'!BG4=1,"Y","")</f>
        <v/>
      </c>
      <c r="P4" s="86" t="str">
        <f>IF('Table 2'!BH4=1,"Y","")</f>
        <v/>
      </c>
      <c r="Q4" s="86" t="str">
        <f>IF('Table 2'!BI4=1,"Y","")</f>
        <v/>
      </c>
      <c r="R4" s="86" t="str">
        <f>IF('Table 2'!BJ4="Y","Y","")</f>
        <v/>
      </c>
      <c r="S4" s="86" t="str">
        <f>IF('Table 2'!BK4=1,"Y","")</f>
        <v>Y</v>
      </c>
      <c r="T4" s="86" t="str">
        <f>IF('Table 2'!BL4=1,"Y","")</f>
        <v/>
      </c>
      <c r="U4" s="86" t="str">
        <f>IF('Table 2'!BM4=1,"Y","")</f>
        <v>Y</v>
      </c>
      <c r="V4" s="86" t="str">
        <f>IF('Table 2'!BN4="Y","Y","")</f>
        <v>Y</v>
      </c>
      <c r="W4" s="86" t="str">
        <f>IF('Table 2'!BO4=1,"Y","")</f>
        <v>Y</v>
      </c>
      <c r="X4" s="86" t="str">
        <f>IF('Table 2'!BP4=1,"Y","")</f>
        <v/>
      </c>
      <c r="Y4" s="86" t="str">
        <f>IF('Table 2'!BQ4=1,"Y","")</f>
        <v/>
      </c>
      <c r="Z4" s="86" t="str">
        <f>IF('Table 2'!BR4="Y","Y","")</f>
        <v>Y</v>
      </c>
      <c r="AA4" s="86" t="str">
        <f>IF('Table 2'!BS4=1,"Y","")</f>
        <v>Y</v>
      </c>
      <c r="AB4" s="86" t="str">
        <f>IF('Table 2'!BT4="Y","Y","")</f>
        <v/>
      </c>
      <c r="AC4" s="86" t="str">
        <f>IF('Table 2'!BU4="Y","Y","")</f>
        <v>Y</v>
      </c>
      <c r="AD4" s="86" t="str">
        <f>IF('Table 2'!BV4=1,"Y","")</f>
        <v/>
      </c>
      <c r="AE4" s="86" t="str">
        <f>IF('Table 2'!BW4=1,"Y","")</f>
        <v/>
      </c>
      <c r="AF4" s="86" t="str">
        <f>IF('Table 2'!BX4=1,"Y","")</f>
        <v/>
      </c>
      <c r="AG4" s="87" t="str">
        <f>IF('Table 11 Profess+consumer'!B4=1,"Y","")</f>
        <v/>
      </c>
      <c r="AH4" s="87" t="str">
        <f>IF(COUNT('Table 12 Class+OSH+waste'!K4:P4,"")&lt;COUNTA('Table 12 Class+OSH+waste'!K4:P4),"Y","")</f>
        <v/>
      </c>
      <c r="AI4" s="87" t="str">
        <f>IF(COUNT('Table 12 Class+OSH+waste'!Q4:V4,"")&lt;COUNTA('Table 12 Class+OSH+waste'!Q4:V4),"Y","")</f>
        <v/>
      </c>
      <c r="AJ4" s="89" t="str">
        <f>IF('Table 13 Environmental'!B5=1,"Y","")</f>
        <v>Y</v>
      </c>
      <c r="BB4" s="2" t="str">
        <f>IF(COUNTIF('Table 3'!I4:O4,"-")&lt;COUNTA('Table 3'!I4:O4),1,"-")</f>
        <v>-</v>
      </c>
      <c r="BC4" s="2" t="str">
        <f>'Table 3'!P4</f>
        <v>-</v>
      </c>
      <c r="BD4" s="2" t="str">
        <f>'Table 3'!Q4</f>
        <v>-</v>
      </c>
      <c r="BE4" s="13" t="str">
        <f>IF(COUNTIF('Table 4'!I4:N4,"-")&lt;COUNTA('Table 4'!I4:N4),1,"-")</f>
        <v>-</v>
      </c>
      <c r="BF4" s="14" t="str">
        <f>IF(COUNTIF('Table 4'!O4:AO4,"-")&lt;COUNTA('Table 4'!O4:AO4),"Y","N")</f>
        <v>N</v>
      </c>
      <c r="BG4" s="13" t="str">
        <f>IF(COUNTIF('Table 5'!I4:M4,"-")&lt;COUNTA('Table 5'!I4:M4),1,"-")</f>
        <v>-</v>
      </c>
      <c r="BH4" s="13" t="str">
        <f>IF(COUNTIF('Table 5'!N4:S4,"-")&lt;COUNTA('Table 5'!N4:S4),1,"-")</f>
        <v>-</v>
      </c>
      <c r="BI4" s="13" t="str">
        <f>IF(COUNTIF('Table 5'!T4:U4,"-")&lt;COUNTA('Table 5'!T4:U4),1,"-")</f>
        <v>-</v>
      </c>
      <c r="BJ4" s="15" t="str">
        <f>IF(COUNTIF('Table 5'!V4:AP4,"-")&lt;COUNTA('Table 5'!V4:AP4),"Y","N")</f>
        <v>N</v>
      </c>
      <c r="BK4" s="13">
        <f>IF(COUNTIF('Table 6'!I4:P4,"-")&lt;COUNTA('Table 6'!I4:P4),1,"-")</f>
        <v>1</v>
      </c>
      <c r="BL4" s="13" t="str">
        <f>IF(COUNTIF('Table 6'!Q4:AC4,"-")&lt;COUNTA('Table 6'!Q4:AC4),1,"-")</f>
        <v>-</v>
      </c>
      <c r="BM4" s="13">
        <f>IF(COUNTIF('Table 7'!I4:P4,"-")&lt;COUNTA('Table 7'!I4:P4),1,"-")</f>
        <v>1</v>
      </c>
      <c r="BN4" s="14" t="str">
        <f>IF(COUNTIF('Table 7'!Q4:AV4,"-")&lt;COUNTA('Table 7'!Q4:AV4),"Y","N")</f>
        <v>Y</v>
      </c>
      <c r="BO4" s="13">
        <f>IF('Table 8'!I4="-","-",1)</f>
        <v>1</v>
      </c>
      <c r="BP4" s="13" t="str">
        <f>IF('Table 8'!K4="-","-",1)</f>
        <v>-</v>
      </c>
      <c r="BQ4" s="13" t="str">
        <f>IF('Table 8'!L4="-","-",1)</f>
        <v>-</v>
      </c>
      <c r="BR4" s="2" t="str">
        <f>IF(COUNTIF('Table 8'!M4:S4,"-")&lt;COUNTA('Table 8'!M4:S4),"Y","N")</f>
        <v>Y</v>
      </c>
      <c r="BS4" s="13">
        <f>IF(COUNTIF('Table 8'!T4:AJ4,"-")&lt;COUNTA('Table 8'!T4:AJ4),1,"-")</f>
        <v>1</v>
      </c>
      <c r="BT4" s="14" t="str">
        <f>IF('Table 9'!B4=1,"Y","N")</f>
        <v>N</v>
      </c>
      <c r="BU4" s="2" t="str">
        <f>IF(COUNTIF('Table 10'!I5:J5,"-")&lt;COUNTA('Table 10'!I5:J5),"Y","N")</f>
        <v>Y</v>
      </c>
      <c r="BV4" s="13" t="str">
        <f>IF('Table 10'!K5="-","-",1)</f>
        <v>-</v>
      </c>
      <c r="BW4" s="13" t="str">
        <f>IF('Table 10'!L5="-","-",1)</f>
        <v>-</v>
      </c>
      <c r="BX4" s="13" t="str">
        <f>IF('Table 10'!M5="-","-",1)</f>
        <v>-</v>
      </c>
    </row>
    <row r="5" spans="1:76" ht="13" x14ac:dyDescent="0.3">
      <c r="B5" s="5">
        <f>'Table 1'!B6</f>
        <v>0</v>
      </c>
      <c r="C5" s="5">
        <f>'Table 1'!C6</f>
        <v>1</v>
      </c>
      <c r="D5" s="5" t="str">
        <f>'Table 1'!D6</f>
        <v>PAHs</v>
      </c>
      <c r="E5" s="5" t="str">
        <f>'Table 1'!E6</f>
        <v>A</v>
      </c>
      <c r="F5" s="5" t="str">
        <f>'Table 1'!F6</f>
        <v>O3</v>
      </c>
      <c r="G5" s="12" t="str">
        <f>'Table 1'!G6</f>
        <v>10028-15-6</v>
      </c>
      <c r="H5" s="118" t="str">
        <f>'Table 1'!H6</f>
        <v>233-069-2</v>
      </c>
      <c r="I5" s="88" t="str">
        <f>IF('Table 2'!BB5=1,"Y","")</f>
        <v/>
      </c>
      <c r="J5" s="86" t="str">
        <f>IF('Table 2'!BC5="-","","Y")</f>
        <v/>
      </c>
      <c r="K5" s="86" t="str">
        <f>IF('Table 3'!R5="","","Y")</f>
        <v/>
      </c>
      <c r="L5" s="86" t="str">
        <f>IF('Table 2'!BD5="Y","Y","")</f>
        <v/>
      </c>
      <c r="M5" s="86" t="str">
        <f>IF('Table 2'!BE5=1,"Y","")</f>
        <v/>
      </c>
      <c r="N5" s="86" t="str">
        <f>IF('Table 2'!BF5="Y","Y","")</f>
        <v/>
      </c>
      <c r="O5" s="86" t="str">
        <f>IF('Table 2'!BG5=1,"Y","")</f>
        <v/>
      </c>
      <c r="P5" s="86" t="str">
        <f>IF('Table 2'!BH5=1,"Y","")</f>
        <v/>
      </c>
      <c r="Q5" s="86" t="str">
        <f>IF('Table 2'!BI5=1,"Y","")</f>
        <v/>
      </c>
      <c r="R5" s="86" t="str">
        <f>IF('Table 2'!BJ5="Y","Y","")</f>
        <v/>
      </c>
      <c r="S5" s="86" t="str">
        <f>IF('Table 2'!BK5=1,"Y","")</f>
        <v>Y</v>
      </c>
      <c r="T5" s="86" t="str">
        <f>IF('Table 2'!BL5=1,"Y","")</f>
        <v/>
      </c>
      <c r="U5" s="86" t="str">
        <f>IF('Table 2'!BM5=1,"Y","")</f>
        <v/>
      </c>
      <c r="V5" s="86" t="str">
        <f>IF('Table 2'!BN5="Y","Y","")</f>
        <v>Y</v>
      </c>
      <c r="W5" s="86" t="str">
        <f>IF('Table 2'!BO5=1,"Y","")</f>
        <v>Y</v>
      </c>
      <c r="X5" s="86" t="str">
        <f>IF('Table 2'!BP5=1,"Y","")</f>
        <v/>
      </c>
      <c r="Y5" s="86" t="str">
        <f>IF('Table 2'!BQ5=1,"Y","")</f>
        <v/>
      </c>
      <c r="Z5" s="86" t="str">
        <f>IF('Table 2'!BR5="Y","Y","")</f>
        <v>Y</v>
      </c>
      <c r="AA5" s="86" t="str">
        <f>IF('Table 2'!BS5=1,"Y","")</f>
        <v>Y</v>
      </c>
      <c r="AB5" s="86" t="str">
        <f>IF('Table 2'!BT5="Y","Y","")</f>
        <v/>
      </c>
      <c r="AC5" s="86" t="str">
        <f>IF('Table 2'!BU5="Y","Y","")</f>
        <v>Y</v>
      </c>
      <c r="AD5" s="86" t="str">
        <f>IF('Table 2'!BV5=1,"Y","")</f>
        <v/>
      </c>
      <c r="AE5" s="86" t="str">
        <f>IF('Table 2'!BW5=1,"Y","")</f>
        <v/>
      </c>
      <c r="AF5" s="86" t="str">
        <f>IF('Table 2'!BX5=1,"Y","")</f>
        <v/>
      </c>
      <c r="AG5" s="87" t="str">
        <f>IF('Table 11 Profess+consumer'!B5=1,"Y","")</f>
        <v>Y</v>
      </c>
      <c r="AH5" s="87" t="str">
        <f>IF(COUNT('Table 12 Class+OSH+waste'!K5:P5,"")&lt;COUNTA('Table 12 Class+OSH+waste'!K5:P5),"Y","")</f>
        <v/>
      </c>
      <c r="AI5" s="87" t="str">
        <f>IF(COUNT('Table 12 Class+OSH+waste'!Q5:V5,"")&lt;COUNTA('Table 12 Class+OSH+waste'!Q5:V5),"Y","")</f>
        <v/>
      </c>
      <c r="AJ5" s="89" t="str">
        <f>IF('Table 13 Environmental'!B6=1,"Y","")</f>
        <v>Y</v>
      </c>
      <c r="BB5" s="2" t="str">
        <f>IF(COUNTIF('Table 3'!I5:O5,"-")&lt;COUNTA('Table 3'!I5:O5),1,"-")</f>
        <v>-</v>
      </c>
      <c r="BC5" s="2" t="str">
        <f>'Table 3'!P5</f>
        <v>-</v>
      </c>
      <c r="BD5" s="2" t="str">
        <f>'Table 3'!Q5</f>
        <v>-</v>
      </c>
      <c r="BE5" s="13" t="str">
        <f>IF(COUNTIF('Table 4'!I5:N5,"-")&lt;COUNTA('Table 4'!I5:N5),1,"-")</f>
        <v>-</v>
      </c>
      <c r="BF5" s="14" t="str">
        <f>IF(COUNTIF('Table 4'!O5:AO5,"-")&lt;COUNTA('Table 4'!O5:AO5),"Y","N")</f>
        <v>N</v>
      </c>
      <c r="BG5" s="13" t="str">
        <f>IF(COUNTIF('Table 5'!I5:M5,"-")&lt;COUNTA('Table 5'!I5:M5),1,"-")</f>
        <v>-</v>
      </c>
      <c r="BH5" s="13" t="str">
        <f>IF(COUNTIF('Table 5'!N5:S5,"-")&lt;COUNTA('Table 5'!N5:S5),1,"-")</f>
        <v>-</v>
      </c>
      <c r="BI5" s="13" t="str">
        <f>IF(COUNTIF('Table 5'!T5:U5,"-")&lt;COUNTA('Table 5'!T5:U5),1,"-")</f>
        <v>-</v>
      </c>
      <c r="BJ5" s="15" t="str">
        <f>IF(COUNTIF('Table 5'!V5:AP5,"-")&lt;COUNTA('Table 5'!V5:AP5),"Y","N")</f>
        <v>N</v>
      </c>
      <c r="BK5" s="13">
        <f>IF(COUNTIF('Table 6'!I5:P5,"-")&lt;COUNTA('Table 6'!I5:P5),1,"-")</f>
        <v>1</v>
      </c>
      <c r="BL5" s="13" t="str">
        <f>IF(COUNTIF('Table 6'!Q5:AC5,"-")&lt;COUNTA('Table 6'!Q5:AC5),1,"-")</f>
        <v>-</v>
      </c>
      <c r="BM5" s="13" t="str">
        <f>IF(COUNTIF('Table 7'!I5:P5,"-")&lt;COUNTA('Table 7'!I5:P5),1,"-")</f>
        <v>-</v>
      </c>
      <c r="BN5" s="14" t="str">
        <f>IF(COUNTIF('Table 7'!Q5:AV5,"-")&lt;COUNTA('Table 7'!Q5:AV5),"Y","N")</f>
        <v>Y</v>
      </c>
      <c r="BO5" s="13">
        <f>IF('Table 8'!I5="-","-",1)</f>
        <v>1</v>
      </c>
      <c r="BP5" s="13" t="str">
        <f>IF('Table 8'!K5="-","-",1)</f>
        <v>-</v>
      </c>
      <c r="BQ5" s="13" t="str">
        <f>IF('Table 8'!L5="-","-",1)</f>
        <v>-</v>
      </c>
      <c r="BR5" s="2" t="str">
        <f>IF(COUNTIF('Table 8'!M5:S5,"-")&lt;COUNTA('Table 8'!M5:S5),"Y","N")</f>
        <v>Y</v>
      </c>
      <c r="BS5" s="13">
        <f>IF(COUNTIF('Table 8'!T5:AJ5,"-")&lt;COUNTA('Table 8'!T5:AJ5),1,"-")</f>
        <v>1</v>
      </c>
      <c r="BT5" s="14" t="str">
        <f>IF('Table 9'!B5=1,"Y","N")</f>
        <v>N</v>
      </c>
      <c r="BU5" s="2" t="str">
        <f>IF(COUNTIF('Table 10'!I6:J6,"-")&lt;COUNTA('Table 10'!I6:J6),"Y","N")</f>
        <v>Y</v>
      </c>
      <c r="BV5" s="13" t="str">
        <f>IF('Table 10'!K6="-","-",1)</f>
        <v>-</v>
      </c>
      <c r="BW5" s="13" t="str">
        <f>IF('Table 10'!L6="-","-",1)</f>
        <v>-</v>
      </c>
      <c r="BX5" s="13" t="str">
        <f>IF('Table 10'!M6="-","-",1)</f>
        <v>-</v>
      </c>
    </row>
    <row r="6" spans="1:76" ht="13" x14ac:dyDescent="0.3">
      <c r="B6" s="5">
        <f>'Table 1'!B7</f>
        <v>0</v>
      </c>
      <c r="C6" s="5">
        <f>'Table 1'!C7</f>
        <v>1</v>
      </c>
      <c r="D6" s="5" t="str">
        <f>'Table 1'!D7</f>
        <v>PAHs</v>
      </c>
      <c r="E6" s="5" t="str">
        <f>'Table 1'!E7</f>
        <v>A</v>
      </c>
      <c r="F6" s="5" t="str">
        <f>'Table 1'!F7</f>
        <v>CO</v>
      </c>
      <c r="G6" s="12" t="str">
        <f>'Table 1'!G7</f>
        <v>630-08-0</v>
      </c>
      <c r="H6" s="118" t="str">
        <f>'Table 1'!H7</f>
        <v>211-128-3</v>
      </c>
      <c r="I6" s="88" t="str">
        <f>IF('Table 2'!BB6=1,"Y","")</f>
        <v/>
      </c>
      <c r="J6" s="86" t="str">
        <f>IF('Table 2'!BC6="-","","Y")</f>
        <v/>
      </c>
      <c r="K6" s="86" t="str">
        <f>IF('Table 3'!R6="","","Y")</f>
        <v/>
      </c>
      <c r="L6" s="86" t="str">
        <f>IF('Table 2'!BD6="Y","Y","")</f>
        <v/>
      </c>
      <c r="M6" s="86" t="str">
        <f>IF('Table 2'!BE6=1,"Y","")</f>
        <v/>
      </c>
      <c r="N6" s="86" t="str">
        <f>IF('Table 2'!BF6="Y","Y","")</f>
        <v/>
      </c>
      <c r="O6" s="86" t="str">
        <f>IF('Table 2'!BG6=1,"Y","")</f>
        <v/>
      </c>
      <c r="P6" s="86" t="str">
        <f>IF('Table 2'!BH6=1,"Y","")</f>
        <v/>
      </c>
      <c r="Q6" s="86" t="str">
        <f>IF('Table 2'!BI6=1,"Y","")</f>
        <v/>
      </c>
      <c r="R6" s="86" t="str">
        <f>IF('Table 2'!BJ6="Y","Y","")</f>
        <v/>
      </c>
      <c r="S6" s="86" t="str">
        <f>IF('Table 2'!BK6=1,"Y","")</f>
        <v>Y</v>
      </c>
      <c r="T6" s="86" t="str">
        <f>IF('Table 2'!BL6=1,"Y","")</f>
        <v/>
      </c>
      <c r="U6" s="86" t="str">
        <f>IF('Table 2'!BM6=1,"Y","")</f>
        <v>Y</v>
      </c>
      <c r="V6" s="86" t="str">
        <f>IF('Table 2'!BN6="Y","Y","")</f>
        <v/>
      </c>
      <c r="W6" s="86" t="str">
        <f>IF('Table 2'!BO6=1,"Y","")</f>
        <v>Y</v>
      </c>
      <c r="X6" s="86" t="str">
        <f>IF('Table 2'!BP6=1,"Y","")</f>
        <v/>
      </c>
      <c r="Y6" s="86" t="str">
        <f>IF('Table 2'!BQ6=1,"Y","")</f>
        <v/>
      </c>
      <c r="Z6" s="86" t="str">
        <f>IF('Table 2'!BR6="Y","Y","")</f>
        <v>Y</v>
      </c>
      <c r="AA6" s="86" t="str">
        <f>IF('Table 2'!BS6=1,"Y","")</f>
        <v/>
      </c>
      <c r="AB6" s="86" t="str">
        <f>IF('Table 2'!BT6="Y","Y","")</f>
        <v/>
      </c>
      <c r="AC6" s="86" t="str">
        <f>IF('Table 2'!BU6="Y","Y","")</f>
        <v>Y</v>
      </c>
      <c r="AD6" s="86" t="str">
        <f>IF('Table 2'!BV6=1,"Y","")</f>
        <v/>
      </c>
      <c r="AE6" s="86" t="str">
        <f>IF('Table 2'!BW6=1,"Y","")</f>
        <v/>
      </c>
      <c r="AF6" s="86" t="str">
        <f>IF('Table 2'!BX6=1,"Y","")</f>
        <v/>
      </c>
      <c r="AG6" s="87" t="str">
        <f>IF('Table 11 Profess+consumer'!B6=1,"Y","")</f>
        <v>Y</v>
      </c>
      <c r="AH6" s="87" t="str">
        <f>IF(COUNT('Table 12 Class+OSH+waste'!K6:P6,"")&lt;COUNTA('Table 12 Class+OSH+waste'!K6:P6),"Y","")</f>
        <v/>
      </c>
      <c r="AI6" s="87" t="str">
        <f>IF(COUNT('Table 12 Class+OSH+waste'!Q6:V6,"")&lt;COUNTA('Table 12 Class+OSH+waste'!Q6:V6),"Y","")</f>
        <v/>
      </c>
      <c r="AJ6" s="89" t="str">
        <f>IF('Table 13 Environmental'!B7=1,"Y","")</f>
        <v>Y</v>
      </c>
      <c r="BB6" s="2" t="str">
        <f>IF(COUNTIF('Table 3'!I6:O6,"-")&lt;COUNTA('Table 3'!I6:O6),1,"-")</f>
        <v>-</v>
      </c>
      <c r="BC6" s="2" t="str">
        <f>'Table 3'!P6</f>
        <v>-</v>
      </c>
      <c r="BD6" s="2" t="str">
        <f>'Table 3'!Q6</f>
        <v>-</v>
      </c>
      <c r="BE6" s="13" t="str">
        <f>IF(COUNTIF('Table 4'!I6:N6,"-")&lt;COUNTA('Table 4'!I6:N6),1,"-")</f>
        <v>-</v>
      </c>
      <c r="BF6" s="14" t="str">
        <f>IF(COUNTIF('Table 4'!O6:AO6,"-")&lt;COUNTA('Table 4'!O6:AO6),"Y","N")</f>
        <v>N</v>
      </c>
      <c r="BG6" s="13" t="str">
        <f>IF(COUNTIF('Table 5'!I6:M6,"-")&lt;COUNTA('Table 5'!I6:M6),1,"-")</f>
        <v>-</v>
      </c>
      <c r="BH6" s="13" t="str">
        <f>IF(COUNTIF('Table 5'!N6:S6,"-")&lt;COUNTA('Table 5'!N6:S6),1,"-")</f>
        <v>-</v>
      </c>
      <c r="BI6" s="13" t="str">
        <f>IF(COUNTIF('Table 5'!T6:U6,"-")&lt;COUNTA('Table 5'!T6:U6),1,"-")</f>
        <v>-</v>
      </c>
      <c r="BJ6" s="15" t="str">
        <f>IF(COUNTIF('Table 5'!V6:AP6,"-")&lt;COUNTA('Table 5'!V6:AP6),"Y","N")</f>
        <v>N</v>
      </c>
      <c r="BK6" s="13">
        <f>IF(COUNTIF('Table 6'!I6:P6,"-")&lt;COUNTA('Table 6'!I6:P6),1,"-")</f>
        <v>1</v>
      </c>
      <c r="BL6" s="13" t="str">
        <f>IF(COUNTIF('Table 6'!Q6:AC6,"-")&lt;COUNTA('Table 6'!Q6:AC6),1,"-")</f>
        <v>-</v>
      </c>
      <c r="BM6" s="13">
        <f>IF(COUNTIF('Table 7'!I6:P6,"-")&lt;COUNTA('Table 7'!I6:P6),1,"-")</f>
        <v>1</v>
      </c>
      <c r="BN6" s="14" t="str">
        <f>IF(COUNTIF('Table 7'!Q6:AV6,"-")&lt;COUNTA('Table 7'!Q6:AV6),"Y","N")</f>
        <v>N</v>
      </c>
      <c r="BO6" s="13">
        <f>IF('Table 8'!I6="-","-",1)</f>
        <v>1</v>
      </c>
      <c r="BP6" s="13" t="str">
        <f>IF('Table 8'!K6="-","-",1)</f>
        <v>-</v>
      </c>
      <c r="BQ6" s="13" t="str">
        <f>IF('Table 8'!L6="-","-",1)</f>
        <v>-</v>
      </c>
      <c r="BR6" s="2" t="str">
        <f>IF(COUNTIF('Table 8'!M6:S6,"-")&lt;COUNTA('Table 8'!M6:S6),"Y","N")</f>
        <v>Y</v>
      </c>
      <c r="BS6" s="13" t="str">
        <f>IF(COUNTIF('Table 8'!T6:AJ6,"-")&lt;COUNTA('Table 8'!T6:AJ6),1,"-")</f>
        <v>-</v>
      </c>
      <c r="BT6" s="14" t="str">
        <f>IF('Table 9'!B6=1,"Y","N")</f>
        <v>N</v>
      </c>
      <c r="BU6" s="2" t="str">
        <f>IF(COUNTIF('Table 10'!I7:J7,"-")&lt;COUNTA('Table 10'!I7:J7),"Y","N")</f>
        <v>Y</v>
      </c>
      <c r="BV6" s="13" t="str">
        <f>IF('Table 10'!K7="-","-",1)</f>
        <v>-</v>
      </c>
      <c r="BW6" s="13" t="str">
        <f>IF('Table 10'!L7="-","-",1)</f>
        <v>-</v>
      </c>
      <c r="BX6" s="13" t="str">
        <f>IF('Table 10'!M7="-","-",1)</f>
        <v>-</v>
      </c>
    </row>
    <row r="7" spans="1:76" ht="13" x14ac:dyDescent="0.3">
      <c r="B7" s="5">
        <f>'Table 1'!B8</f>
        <v>0</v>
      </c>
      <c r="C7" s="5">
        <f>'Table 1'!C8</f>
        <v>1</v>
      </c>
      <c r="D7" s="5" t="str">
        <f>'Table 1'!D8</f>
        <v>PAHs</v>
      </c>
      <c r="E7" s="5" t="str">
        <f>'Table 1'!E8</f>
        <v>B</v>
      </c>
      <c r="F7" s="5" t="str">
        <f>'Table 1'!F8</f>
        <v>Acenaphthene</v>
      </c>
      <c r="G7" s="12" t="str">
        <f>'Table 1'!G8</f>
        <v>83-32-9</v>
      </c>
      <c r="H7" s="118" t="str">
        <f>'Table 1'!H8</f>
        <v>201-469-6</v>
      </c>
      <c r="I7" s="88" t="str">
        <f>IF('Table 2'!BB7=1,"Y","")</f>
        <v/>
      </c>
      <c r="J7" s="86" t="str">
        <f>IF('Table 2'!BC7="-","","Y")</f>
        <v/>
      </c>
      <c r="K7" s="86" t="str">
        <f>IF('Table 3'!R7="","","Y")</f>
        <v/>
      </c>
      <c r="L7" s="86" t="str">
        <f>IF('Table 2'!BD7="Y","Y","")</f>
        <v/>
      </c>
      <c r="M7" s="86" t="str">
        <f>IF('Table 2'!BE7=1,"Y","")</f>
        <v/>
      </c>
      <c r="N7" s="86" t="str">
        <f>IF('Table 2'!BF7="Y","Y","")</f>
        <v/>
      </c>
      <c r="O7" s="86" t="str">
        <f>IF('Table 2'!BG7=1,"Y","")</f>
        <v/>
      </c>
      <c r="P7" s="86" t="str">
        <f>IF('Table 2'!BH7=1,"Y","")</f>
        <v/>
      </c>
      <c r="Q7" s="86" t="str">
        <f>IF('Table 2'!BI7=1,"Y","")</f>
        <v/>
      </c>
      <c r="R7" s="86" t="str">
        <f>IF('Table 2'!BJ7="Y","Y","")</f>
        <v/>
      </c>
      <c r="S7" s="86" t="str">
        <f>IF('Table 2'!BK7=1,"Y","")</f>
        <v>Y</v>
      </c>
      <c r="T7" s="86" t="str">
        <f>IF('Table 2'!BL7=1,"Y","")</f>
        <v/>
      </c>
      <c r="U7" s="86" t="str">
        <f>IF('Table 2'!BM7=1,"Y","")</f>
        <v/>
      </c>
      <c r="V7" s="86" t="str">
        <f>IF('Table 2'!BN7="Y","Y","")</f>
        <v/>
      </c>
      <c r="W7" s="86" t="str">
        <f>IF('Table 2'!BO7=1,"Y","")</f>
        <v/>
      </c>
      <c r="X7" s="86" t="str">
        <f>IF('Table 2'!BP7=1,"Y","")</f>
        <v>Y</v>
      </c>
      <c r="Y7" s="86" t="str">
        <f>IF('Table 2'!BQ7=1,"Y","")</f>
        <v/>
      </c>
      <c r="Z7" s="86" t="str">
        <f>IF('Table 2'!BR7="Y","Y","")</f>
        <v>Y</v>
      </c>
      <c r="AA7" s="86" t="str">
        <f>IF('Table 2'!BS7=1,"Y","")</f>
        <v/>
      </c>
      <c r="AB7" s="86" t="str">
        <f>IF('Table 2'!BT7="Y","Y","")</f>
        <v/>
      </c>
      <c r="AC7" s="86" t="str">
        <f>IF('Table 2'!BU7="Y","Y","")</f>
        <v/>
      </c>
      <c r="AD7" s="86" t="str">
        <f>IF('Table 2'!BV7=1,"Y","")</f>
        <v/>
      </c>
      <c r="AE7" s="86" t="str">
        <f>IF('Table 2'!BW7=1,"Y","")</f>
        <v/>
      </c>
      <c r="AF7" s="86" t="str">
        <f>IF('Table 2'!BX7=1,"Y","")</f>
        <v/>
      </c>
      <c r="AG7" s="87" t="str">
        <f>IF('Table 11 Profess+consumer'!B7=1,"Y","")</f>
        <v>Y</v>
      </c>
      <c r="AH7" s="87" t="str">
        <f>IF(COUNT('Table 12 Class+OSH+waste'!K7:P7,"")&lt;COUNTA('Table 12 Class+OSH+waste'!K7:P7),"Y","")</f>
        <v/>
      </c>
      <c r="AI7" s="87" t="str">
        <f>IF(COUNT('Table 12 Class+OSH+waste'!Q7:V7,"")&lt;COUNTA('Table 12 Class+OSH+waste'!Q7:V7),"Y","")</f>
        <v/>
      </c>
      <c r="AJ7" s="89" t="str">
        <f>IF('Table 13 Environmental'!B8=1,"Y","")</f>
        <v/>
      </c>
      <c r="BB7" s="2" t="str">
        <f>IF(COUNTIF('Table 3'!I7:O7,"-")&lt;COUNTA('Table 3'!I7:O7),1,"-")</f>
        <v>-</v>
      </c>
      <c r="BC7" s="2" t="str">
        <f>'Table 3'!P7</f>
        <v>-</v>
      </c>
      <c r="BD7" s="2" t="str">
        <f>'Table 3'!Q7</f>
        <v>-</v>
      </c>
      <c r="BE7" s="13" t="str">
        <f>IF(COUNTIF('Table 4'!I7:N7,"-")&lt;COUNTA('Table 4'!I7:N7),1,"-")</f>
        <v>-</v>
      </c>
      <c r="BF7" s="14" t="str">
        <f>IF(COUNTIF('Table 4'!O7:AO7,"-")&lt;COUNTA('Table 4'!O7:AO7),"Y","N")</f>
        <v>N</v>
      </c>
      <c r="BG7" s="13" t="str">
        <f>IF(COUNTIF('Table 5'!I7:M7,"-")&lt;COUNTA('Table 5'!I7:M7),1,"-")</f>
        <v>-</v>
      </c>
      <c r="BH7" s="13" t="str">
        <f>IF(COUNTIF('Table 5'!N7:S7,"-")&lt;COUNTA('Table 5'!N7:S7),1,"-")</f>
        <v>-</v>
      </c>
      <c r="BI7" s="13" t="str">
        <f>IF(COUNTIF('Table 5'!T7:U7,"-")&lt;COUNTA('Table 5'!T7:U7),1,"-")</f>
        <v>-</v>
      </c>
      <c r="BJ7" s="15" t="str">
        <f>IF(COUNTIF('Table 5'!V7:AP7,"-")&lt;COUNTA('Table 5'!V7:AP7),"Y","N")</f>
        <v>N</v>
      </c>
      <c r="BK7" s="13">
        <f>IF(COUNTIF('Table 6'!I7:P7,"-")&lt;COUNTA('Table 6'!I7:P7),1,"-")</f>
        <v>1</v>
      </c>
      <c r="BL7" s="13" t="str">
        <f>IF(COUNTIF('Table 6'!Q7:AC7,"-")&lt;COUNTA('Table 6'!Q7:AC7),1,"-")</f>
        <v>-</v>
      </c>
      <c r="BM7" s="13" t="str">
        <f>IF(COUNTIF('Table 7'!I7:P7,"-")&lt;COUNTA('Table 7'!I7:P7),1,"-")</f>
        <v>-</v>
      </c>
      <c r="BN7" s="14" t="str">
        <f>IF(COUNTIF('Table 7'!Q7:AV7,"-")&lt;COUNTA('Table 7'!Q7:AV7),"Y","N")</f>
        <v>N</v>
      </c>
      <c r="BO7" s="13" t="str">
        <f>IF('Table 8'!I7="-","-",1)</f>
        <v>-</v>
      </c>
      <c r="BP7" s="13">
        <f>IF('Table 8'!K7="-","-",1)</f>
        <v>1</v>
      </c>
      <c r="BQ7" s="13" t="str">
        <f>IF('Table 8'!L7="-","-",1)</f>
        <v>-</v>
      </c>
      <c r="BR7" s="2" t="str">
        <f>IF(COUNTIF('Table 8'!M7:S7,"-")&lt;COUNTA('Table 8'!M7:S7),"Y","N")</f>
        <v>Y</v>
      </c>
      <c r="BS7" s="13" t="str">
        <f>IF(COUNTIF('Table 8'!T7:AJ7,"-")&lt;COUNTA('Table 8'!T7:AJ7),1,"-")</f>
        <v>-</v>
      </c>
      <c r="BT7" s="14" t="str">
        <f>IF('Table 9'!B7=1,"Y","N")</f>
        <v>N</v>
      </c>
      <c r="BU7" s="2" t="str">
        <f>IF(COUNTIF('Table 10'!I8:J8,"-")&lt;COUNTA('Table 10'!I8:J8),"Y","N")</f>
        <v>N</v>
      </c>
      <c r="BV7" s="13" t="str">
        <f>IF('Table 10'!K8="-","-",1)</f>
        <v>-</v>
      </c>
      <c r="BW7" s="13" t="str">
        <f>IF('Table 10'!L8="-","-",1)</f>
        <v>-</v>
      </c>
      <c r="BX7" s="13" t="str">
        <f>IF('Table 10'!M8="-","-",1)</f>
        <v>-</v>
      </c>
    </row>
    <row r="8" spans="1:76" ht="13" x14ac:dyDescent="0.3">
      <c r="B8" s="5">
        <f>'Table 1'!B9</f>
        <v>0</v>
      </c>
      <c r="C8" s="5">
        <f>'Table 1'!C9</f>
        <v>1</v>
      </c>
      <c r="D8" s="5" t="str">
        <f>'Table 1'!D9</f>
        <v>PAHs</v>
      </c>
      <c r="E8" s="5" t="str">
        <f>'Table 1'!E9</f>
        <v>B</v>
      </c>
      <c r="F8" s="5" t="str">
        <f>'Table 1'!F9</f>
        <v>Acenaphthylene</v>
      </c>
      <c r="G8" s="12" t="str">
        <f>'Table 1'!G9</f>
        <v>208-96-8</v>
      </c>
      <c r="H8" s="118" t="str">
        <f>'Table 1'!H9</f>
        <v>205-917-1</v>
      </c>
      <c r="I8" s="88" t="str">
        <f>IF('Table 2'!BB8=1,"Y","")</f>
        <v/>
      </c>
      <c r="J8" s="86" t="str">
        <f>IF('Table 2'!BC8="-","","Y")</f>
        <v/>
      </c>
      <c r="K8" s="86" t="str">
        <f>IF('Table 3'!R8="","","Y")</f>
        <v/>
      </c>
      <c r="L8" s="86" t="str">
        <f>IF('Table 2'!BD8="Y","Y","")</f>
        <v/>
      </c>
      <c r="M8" s="86" t="str">
        <f>IF('Table 2'!BE8=1,"Y","")</f>
        <v/>
      </c>
      <c r="N8" s="86" t="str">
        <f>IF('Table 2'!BF8="Y","Y","")</f>
        <v/>
      </c>
      <c r="O8" s="86" t="str">
        <f>IF('Table 2'!BG8=1,"Y","")</f>
        <v/>
      </c>
      <c r="P8" s="86" t="str">
        <f>IF('Table 2'!BH8=1,"Y","")</f>
        <v/>
      </c>
      <c r="Q8" s="86" t="str">
        <f>IF('Table 2'!BI8=1,"Y","")</f>
        <v/>
      </c>
      <c r="R8" s="86" t="str">
        <f>IF('Table 2'!BJ8="Y","Y","")</f>
        <v/>
      </c>
      <c r="S8" s="86" t="str">
        <f>IF('Table 2'!BK8=1,"Y","")</f>
        <v/>
      </c>
      <c r="T8" s="86" t="str">
        <f>IF('Table 2'!BL8=1,"Y","")</f>
        <v/>
      </c>
      <c r="U8" s="86" t="str">
        <f>IF('Table 2'!BM8=1,"Y","")</f>
        <v/>
      </c>
      <c r="V8" s="86" t="str">
        <f>IF('Table 2'!BN8="Y","Y","")</f>
        <v/>
      </c>
      <c r="W8" s="86" t="str">
        <f>IF('Table 2'!BO8=1,"Y","")</f>
        <v/>
      </c>
      <c r="X8" s="86" t="str">
        <f>IF('Table 2'!BP8=1,"Y","")</f>
        <v/>
      </c>
      <c r="Y8" s="86" t="str">
        <f>IF('Table 2'!BQ8=1,"Y","")</f>
        <v/>
      </c>
      <c r="Z8" s="86" t="str">
        <f>IF('Table 2'!BR8="Y","Y","")</f>
        <v/>
      </c>
      <c r="AA8" s="86" t="str">
        <f>IF('Table 2'!BS8=1,"Y","")</f>
        <v/>
      </c>
      <c r="AB8" s="86" t="str">
        <f>IF('Table 2'!BT8="Y","Y","")</f>
        <v/>
      </c>
      <c r="AC8" s="86" t="str">
        <f>IF('Table 2'!BU8="Y","Y","")</f>
        <v/>
      </c>
      <c r="AD8" s="86" t="str">
        <f>IF('Table 2'!BV8=1,"Y","")</f>
        <v/>
      </c>
      <c r="AE8" s="86" t="str">
        <f>IF('Table 2'!BW8=1,"Y","")</f>
        <v/>
      </c>
      <c r="AF8" s="86" t="str">
        <f>IF('Table 2'!BX8=1,"Y","")</f>
        <v/>
      </c>
      <c r="AG8" s="87" t="str">
        <f>IF('Table 11 Profess+consumer'!B8=1,"Y","")</f>
        <v>Y</v>
      </c>
      <c r="AH8" s="87" t="str">
        <f>IF(COUNT('Table 12 Class+OSH+waste'!K8:P8,"")&lt;COUNTA('Table 12 Class+OSH+waste'!K8:P8),"Y","")</f>
        <v/>
      </c>
      <c r="AI8" s="87" t="str">
        <f>IF(COUNT('Table 12 Class+OSH+waste'!Q8:V8,"")&lt;COUNTA('Table 12 Class+OSH+waste'!Q8:V8),"Y","")</f>
        <v/>
      </c>
      <c r="AJ8" s="89" t="str">
        <f>IF('Table 13 Environmental'!B9=1,"Y","")</f>
        <v/>
      </c>
      <c r="BB8" s="2" t="str">
        <f>IF(COUNTIF('Table 3'!I8:O8,"-")&lt;COUNTA('Table 3'!I8:O8),1,"-")</f>
        <v>-</v>
      </c>
      <c r="BC8" s="2" t="str">
        <f>'Table 3'!P8</f>
        <v>-</v>
      </c>
      <c r="BD8" s="2" t="str">
        <f>'Table 3'!Q8</f>
        <v>-</v>
      </c>
      <c r="BE8" s="13" t="str">
        <f>IF(COUNTIF('Table 4'!I8:N8,"-")&lt;COUNTA('Table 4'!I8:N8),1,"-")</f>
        <v>-</v>
      </c>
      <c r="BF8" s="14" t="str">
        <f>IF(COUNTIF('Table 4'!O8:AO8,"-")&lt;COUNTA('Table 4'!O8:AO8),"Y","N")</f>
        <v>N</v>
      </c>
      <c r="BG8" s="13" t="str">
        <f>IF(COUNTIF('Table 5'!I8:M8,"-")&lt;COUNTA('Table 5'!I8:M8),1,"-")</f>
        <v>-</v>
      </c>
      <c r="BH8" s="13" t="str">
        <f>IF(COUNTIF('Table 5'!N8:S8,"-")&lt;COUNTA('Table 5'!N8:S8),1,"-")</f>
        <v>-</v>
      </c>
      <c r="BI8" s="13" t="str">
        <f>IF(COUNTIF('Table 5'!T8:U8,"-")&lt;COUNTA('Table 5'!T8:U8),1,"-")</f>
        <v>-</v>
      </c>
      <c r="BJ8" s="15" t="str">
        <f>IF(COUNTIF('Table 5'!V8:AP8,"-")&lt;COUNTA('Table 5'!V8:AP8),"Y","N")</f>
        <v>N</v>
      </c>
      <c r="BK8" s="13" t="str">
        <f>IF(COUNTIF('Table 6'!I8:P8,"-")&lt;COUNTA('Table 6'!I8:P8),1,"-")</f>
        <v>-</v>
      </c>
      <c r="BL8" s="13" t="str">
        <f>IF(COUNTIF('Table 6'!Q8:AC8,"-")&lt;COUNTA('Table 6'!Q8:AC8),1,"-")</f>
        <v>-</v>
      </c>
      <c r="BM8" s="13" t="str">
        <f>IF(COUNTIF('Table 7'!I8:P8,"-")&lt;COUNTA('Table 7'!I8:P8),1,"-")</f>
        <v>-</v>
      </c>
      <c r="BN8" s="14" t="str">
        <f>IF(COUNTIF('Table 7'!Q8:AV8,"-")&lt;COUNTA('Table 7'!Q8:AV8),"Y","N")</f>
        <v>N</v>
      </c>
      <c r="BO8" s="13" t="str">
        <f>IF('Table 8'!I8="-","-",1)</f>
        <v>-</v>
      </c>
      <c r="BP8" s="13" t="str">
        <f>IF('Table 8'!K8="-","-",1)</f>
        <v>-</v>
      </c>
      <c r="BQ8" s="13" t="str">
        <f>IF('Table 8'!L8="-","-",1)</f>
        <v>-</v>
      </c>
      <c r="BR8" s="2" t="str">
        <f>IF(COUNTIF('Table 8'!M8:S8,"-")&lt;COUNTA('Table 8'!M8:S8),"Y","N")</f>
        <v>N</v>
      </c>
      <c r="BS8" s="13" t="str">
        <f>IF(COUNTIF('Table 8'!T8:AJ8,"-")&lt;COUNTA('Table 8'!T8:AJ8),1,"-")</f>
        <v>-</v>
      </c>
      <c r="BT8" s="14" t="str">
        <f>IF('Table 9'!B8=1,"Y","N")</f>
        <v>N</v>
      </c>
      <c r="BU8" s="2" t="str">
        <f>IF(COUNTIF('Table 10'!I9:J9,"-")&lt;COUNTA('Table 10'!I9:J9),"Y","N")</f>
        <v>N</v>
      </c>
      <c r="BV8" s="13" t="str">
        <f>IF('Table 10'!K9="-","-",1)</f>
        <v>-</v>
      </c>
      <c r="BW8" s="13" t="str">
        <f>IF('Table 10'!L9="-","-",1)</f>
        <v>-</v>
      </c>
      <c r="BX8" s="13" t="str">
        <f>IF('Table 10'!M9="-","-",1)</f>
        <v>-</v>
      </c>
    </row>
    <row r="9" spans="1:76" ht="13" x14ac:dyDescent="0.3">
      <c r="B9" s="5">
        <f>'Table 1'!B10</f>
        <v>0</v>
      </c>
      <c r="C9" s="5">
        <f>'Table 1'!C10</f>
        <v>1</v>
      </c>
      <c r="D9" s="5" t="str">
        <f>'Table 1'!D10</f>
        <v>PAHs</v>
      </c>
      <c r="E9" s="5" t="str">
        <f>'Table 1'!E10</f>
        <v>B</v>
      </c>
      <c r="F9" s="5" t="str">
        <f>'Table 1'!F10</f>
        <v>Anthracene</v>
      </c>
      <c r="G9" s="12" t="str">
        <f>'Table 1'!G10</f>
        <v>120-12-7</v>
      </c>
      <c r="H9" s="118" t="str">
        <f>'Table 1'!H10</f>
        <v>204-371-1</v>
      </c>
      <c r="I9" s="88" t="str">
        <f>IF('Table 2'!BB9=1,"Y","")</f>
        <v/>
      </c>
      <c r="J9" s="86" t="str">
        <f>IF('Table 2'!BC9="-","","Y")</f>
        <v/>
      </c>
      <c r="K9" s="86" t="str">
        <f>IF('Table 3'!R9="","","Y")</f>
        <v/>
      </c>
      <c r="L9" s="86" t="str">
        <f>IF('Table 2'!BD9="Y","Y","")</f>
        <v/>
      </c>
      <c r="M9" s="86" t="str">
        <f>IF('Table 2'!BE9=1,"Y","")</f>
        <v/>
      </c>
      <c r="N9" s="86" t="str">
        <f>IF('Table 2'!BF9="Y","Y","")</f>
        <v/>
      </c>
      <c r="O9" s="86" t="str">
        <f>IF('Table 2'!BG9=1,"Y","")</f>
        <v>Y</v>
      </c>
      <c r="P9" s="86" t="str">
        <f>IF('Table 2'!BH9=1,"Y","")</f>
        <v>Y</v>
      </c>
      <c r="Q9" s="86" t="str">
        <f>IF('Table 2'!BI9=1,"Y","")</f>
        <v>Y</v>
      </c>
      <c r="R9" s="86" t="str">
        <f>IF('Table 2'!BJ9="Y","Y","")</f>
        <v>Y</v>
      </c>
      <c r="S9" s="86" t="str">
        <f>IF('Table 2'!BK9=1,"Y","")</f>
        <v>Y</v>
      </c>
      <c r="T9" s="86" t="str">
        <f>IF('Table 2'!BL9=1,"Y","")</f>
        <v/>
      </c>
      <c r="U9" s="86" t="str">
        <f>IF('Table 2'!BM9=1,"Y","")</f>
        <v/>
      </c>
      <c r="V9" s="86" t="str">
        <f>IF('Table 2'!BN9="Y","Y","")</f>
        <v/>
      </c>
      <c r="W9" s="86" t="str">
        <f>IF('Table 2'!BO9=1,"Y","")</f>
        <v/>
      </c>
      <c r="X9" s="86" t="str">
        <f>IF('Table 2'!BP9=1,"Y","")</f>
        <v>Y</v>
      </c>
      <c r="Y9" s="86" t="str">
        <f>IF('Table 2'!BQ9=1,"Y","")</f>
        <v/>
      </c>
      <c r="Z9" s="86" t="str">
        <f>IF('Table 2'!BR9="Y","Y","")</f>
        <v>Y</v>
      </c>
      <c r="AA9" s="86" t="str">
        <f>IF('Table 2'!BS9=1,"Y","")</f>
        <v/>
      </c>
      <c r="AB9" s="86" t="str">
        <f>IF('Table 2'!BT9="Y","Y","")</f>
        <v/>
      </c>
      <c r="AC9" s="86" t="str">
        <f>IF('Table 2'!BU9="Y","Y","")</f>
        <v/>
      </c>
      <c r="AD9" s="86" t="str">
        <f>IF('Table 2'!BV9=1,"Y","")</f>
        <v/>
      </c>
      <c r="AE9" s="86" t="str">
        <f>IF('Table 2'!BW9=1,"Y","")</f>
        <v>Y</v>
      </c>
      <c r="AF9" s="86" t="str">
        <f>IF('Table 2'!BX9=1,"Y","")</f>
        <v/>
      </c>
      <c r="AG9" s="87" t="str">
        <f>IF('Table 11 Profess+consumer'!B9=1,"Y","")</f>
        <v>Y</v>
      </c>
      <c r="AH9" s="87" t="str">
        <f>IF(COUNT('Table 12 Class+OSH+waste'!K9:P9,"")&lt;COUNTA('Table 12 Class+OSH+waste'!K9:P9),"Y","")</f>
        <v/>
      </c>
      <c r="AI9" s="87" t="str">
        <f>IF(COUNT('Table 12 Class+OSH+waste'!Q9:V9,"")&lt;COUNTA('Table 12 Class+OSH+waste'!Q9:V9),"Y","")</f>
        <v/>
      </c>
      <c r="AJ9" s="89" t="str">
        <f>IF('Table 13 Environmental'!B10=1,"Y","")</f>
        <v>Y</v>
      </c>
      <c r="BB9" s="2" t="str">
        <f>IF(COUNTIF('Table 3'!I9:O9,"-")&lt;COUNTA('Table 3'!I9:O9),1,"-")</f>
        <v>-</v>
      </c>
      <c r="BC9" s="2" t="str">
        <f>'Table 3'!P9</f>
        <v>-</v>
      </c>
      <c r="BD9" s="2" t="str">
        <f>'Table 3'!Q9</f>
        <v>-</v>
      </c>
      <c r="BE9" s="13" t="str">
        <f>IF(COUNTIF('Table 4'!I9:N9,"-")&lt;COUNTA('Table 4'!I9:N9),1,"-")</f>
        <v>-</v>
      </c>
      <c r="BF9" s="14" t="str">
        <f>IF(COUNTIF('Table 4'!O9:AO9,"-")&lt;COUNTA('Table 4'!O9:AO9),"Y","N")</f>
        <v>N</v>
      </c>
      <c r="BG9" s="13">
        <f>IF(COUNTIF('Table 5'!I9:M9,"-")&lt;COUNTA('Table 5'!I9:M9),1,"-")</f>
        <v>1</v>
      </c>
      <c r="BH9" s="13">
        <f>IF(COUNTIF('Table 5'!N9:S9,"-")&lt;COUNTA('Table 5'!N9:S9),1,"-")</f>
        <v>1</v>
      </c>
      <c r="BI9" s="13">
        <f>IF(COUNTIF('Table 5'!T9:U9,"-")&lt;COUNTA('Table 5'!T9:U9),1,"-")</f>
        <v>1</v>
      </c>
      <c r="BJ9" s="15" t="str">
        <f>IF(COUNTIF('Table 5'!V9:AP9,"-")&lt;COUNTA('Table 5'!V9:AP9),"Y","N")</f>
        <v>Y</v>
      </c>
      <c r="BK9" s="13">
        <f>IF(COUNTIF('Table 6'!I9:P9,"-")&lt;COUNTA('Table 6'!I9:P9),1,"-")</f>
        <v>1</v>
      </c>
      <c r="BL9" s="13" t="str">
        <f>IF(COUNTIF('Table 6'!Q9:AC9,"-")&lt;COUNTA('Table 6'!Q9:AC9),1,"-")</f>
        <v>-</v>
      </c>
      <c r="BM9" s="13" t="str">
        <f>IF(COUNTIF('Table 7'!I9:P9,"-")&lt;COUNTA('Table 7'!I9:P9),1,"-")</f>
        <v>-</v>
      </c>
      <c r="BN9" s="14" t="str">
        <f>IF(COUNTIF('Table 7'!Q9:AV9,"-")&lt;COUNTA('Table 7'!Q9:AV9),"Y","N")</f>
        <v>N</v>
      </c>
      <c r="BO9" s="13" t="str">
        <f>IF('Table 8'!I9="-","-",1)</f>
        <v>-</v>
      </c>
      <c r="BP9" s="13">
        <f>IF('Table 8'!K9="-","-",1)</f>
        <v>1</v>
      </c>
      <c r="BQ9" s="13" t="str">
        <f>IF('Table 8'!L9="-","-",1)</f>
        <v>-</v>
      </c>
      <c r="BR9" s="2" t="str">
        <f>IF(COUNTIF('Table 8'!M9:S9,"-")&lt;COUNTA('Table 8'!M9:S9),"Y","N")</f>
        <v>Y</v>
      </c>
      <c r="BS9" s="13" t="str">
        <f>IF(COUNTIF('Table 8'!T9:AJ9,"-")&lt;COUNTA('Table 8'!T9:AJ9),1,"-")</f>
        <v>-</v>
      </c>
      <c r="BT9" s="14" t="str">
        <f>IF('Table 9'!B9=1,"Y","N")</f>
        <v>N</v>
      </c>
      <c r="BU9" s="2" t="str">
        <f>IF(COUNTIF('Table 10'!I10:J10,"-")&lt;COUNTA('Table 10'!I10:J10),"Y","N")</f>
        <v>N</v>
      </c>
      <c r="BV9" s="13" t="str">
        <f>IF('Table 10'!K10="-","-",1)</f>
        <v>-</v>
      </c>
      <c r="BW9" s="13">
        <f>IF('Table 10'!L10="-","-",1)</f>
        <v>1</v>
      </c>
      <c r="BX9" s="13" t="str">
        <f>IF('Table 10'!M10="-","-",1)</f>
        <v>-</v>
      </c>
    </row>
    <row r="10" spans="1:76" ht="13" x14ac:dyDescent="0.3">
      <c r="A10" s="44" t="s">
        <v>873</v>
      </c>
      <c r="B10" s="5">
        <f>'Table 1'!B11</f>
        <v>0</v>
      </c>
      <c r="C10" s="5">
        <f>'Table 1'!C11</f>
        <v>1</v>
      </c>
      <c r="D10" s="5" t="str">
        <f>'Table 1'!D11</f>
        <v>PAHs</v>
      </c>
      <c r="E10" s="5" t="str">
        <f>'Table 1'!E11</f>
        <v>B</v>
      </c>
      <c r="F10" s="5" t="str">
        <f>'Table 1'!F11</f>
        <v>BaA</v>
      </c>
      <c r="G10" s="12" t="str">
        <f>'Table 1'!G11</f>
        <v>56-55-3</v>
      </c>
      <c r="H10" s="118" t="str">
        <f>'Table 1'!H11</f>
        <v>200-280-6</v>
      </c>
      <c r="I10" s="88" t="str">
        <f>IF('Table 2'!BB10=1,"Y","")</f>
        <v/>
      </c>
      <c r="J10" s="86" t="str">
        <f>IF('Table 2'!BC10="-","","Y")</f>
        <v/>
      </c>
      <c r="K10" s="86" t="str">
        <f>IF('Table 3'!R10="","","Y")</f>
        <v/>
      </c>
      <c r="L10" s="86" t="str">
        <f>IF('Table 2'!BD10="Y","Y","")</f>
        <v/>
      </c>
      <c r="M10" s="86" t="str">
        <f>IF('Table 2'!BE10=1,"Y","")</f>
        <v>Y</v>
      </c>
      <c r="N10" s="86" t="str">
        <f>IF('Table 2'!BF10="Y","Y","")</f>
        <v>Y</v>
      </c>
      <c r="O10" s="86" t="str">
        <f>IF('Table 2'!BG10=1,"Y","")</f>
        <v>Y</v>
      </c>
      <c r="P10" s="86" t="str">
        <f>IF('Table 2'!BH10=1,"Y","")</f>
        <v>Y</v>
      </c>
      <c r="Q10" s="86" t="str">
        <f>IF('Table 2'!BI10=1,"Y","")</f>
        <v>Y</v>
      </c>
      <c r="R10" s="86" t="str">
        <f>IF('Table 2'!BJ10="Y","Y","")</f>
        <v>Y</v>
      </c>
      <c r="S10" s="86" t="str">
        <f>IF('Table 2'!BK10=1,"Y","")</f>
        <v>Y</v>
      </c>
      <c r="T10" s="86" t="str">
        <f>IF('Table 2'!BL10=1,"Y","")</f>
        <v/>
      </c>
      <c r="U10" s="86" t="str">
        <f>IF('Table 2'!BM10=1,"Y","")</f>
        <v>Y</v>
      </c>
      <c r="V10" s="86" t="str">
        <f>IF('Table 2'!BN10="Y","Y","")</f>
        <v/>
      </c>
      <c r="W10" s="86" t="str">
        <f>IF('Table 2'!BO10=1,"Y","")</f>
        <v/>
      </c>
      <c r="X10" s="86" t="str">
        <f>IF('Table 2'!BP10=1,"Y","")</f>
        <v/>
      </c>
      <c r="Y10" s="86" t="str">
        <f>IF('Table 2'!BQ10=1,"Y","")</f>
        <v/>
      </c>
      <c r="Z10" s="86" t="str">
        <f>IF('Table 2'!BR10="Y","Y","")</f>
        <v/>
      </c>
      <c r="AA10" s="86" t="str">
        <f>IF('Table 2'!BS10=1,"Y","")</f>
        <v/>
      </c>
      <c r="AB10" s="86" t="str">
        <f>IF('Table 2'!BT10="Y","Y","")</f>
        <v/>
      </c>
      <c r="AC10" s="86" t="str">
        <f>IF('Table 2'!BU10="Y","Y","")</f>
        <v/>
      </c>
      <c r="AD10" s="86" t="str">
        <f>IF('Table 2'!BV10=1,"Y","")</f>
        <v/>
      </c>
      <c r="AE10" s="86" t="str">
        <f>IF('Table 2'!BW10=1,"Y","")</f>
        <v/>
      </c>
      <c r="AF10" s="86" t="str">
        <f>IF('Table 2'!BX10=1,"Y","")</f>
        <v/>
      </c>
      <c r="AG10" s="87" t="str">
        <f>IF('Table 11 Profess+consumer'!B10=1,"Y","")</f>
        <v>Y</v>
      </c>
      <c r="AH10" s="87" t="str">
        <f>IF(COUNT('Table 12 Class+OSH+waste'!K10:P10,"")&lt;COUNTA('Table 12 Class+OSH+waste'!K10:P10),"Y","")</f>
        <v>Y</v>
      </c>
      <c r="AI10" s="87" t="str">
        <f>IF(COUNT('Table 12 Class+OSH+waste'!Q10:V10,"")&lt;COUNTA('Table 12 Class+OSH+waste'!Q10:V10),"Y","")</f>
        <v>Y</v>
      </c>
      <c r="AJ10" s="89" t="str">
        <f>IF('Table 13 Environmental'!B11=1,"Y","")</f>
        <v/>
      </c>
      <c r="BB10" s="2" t="str">
        <f>IF(COUNTIF('Table 3'!I10:O10,"-")&lt;COUNTA('Table 3'!I10:O10),1,"-")</f>
        <v>-</v>
      </c>
      <c r="BC10" s="2" t="str">
        <f>'Table 3'!P10</f>
        <v>-</v>
      </c>
      <c r="BD10" s="2" t="str">
        <f>'Table 3'!Q10</f>
        <v>-</v>
      </c>
      <c r="BE10" s="13">
        <f>IF(COUNTIF('Table 4'!I10:N10,"-")&lt;COUNTA('Table 4'!I10:N10),1,"-")</f>
        <v>1</v>
      </c>
      <c r="BF10" s="14" t="str">
        <f>IF(COUNTIF('Table 4'!O10:AO10,"-")&lt;COUNTA('Table 4'!O10:AO10),"Y","N")</f>
        <v>Y</v>
      </c>
      <c r="BG10" s="13">
        <f>IF(COUNTIF('Table 5'!I10:M10,"-")&lt;COUNTA('Table 5'!I10:M10),1,"-")</f>
        <v>1</v>
      </c>
      <c r="BH10" s="13">
        <f>IF(COUNTIF('Table 5'!N10:S10,"-")&lt;COUNTA('Table 5'!N10:S10),1,"-")</f>
        <v>1</v>
      </c>
      <c r="BI10" s="13">
        <f>IF(COUNTIF('Table 5'!T10:U10,"-")&lt;COUNTA('Table 5'!T10:U10),1,"-")</f>
        <v>1</v>
      </c>
      <c r="BJ10" s="15" t="str">
        <f>IF(COUNTIF('Table 5'!V10:AP10,"-")&lt;COUNTA('Table 5'!V10:AP10),"Y","N")</f>
        <v>Y</v>
      </c>
      <c r="BK10" s="13">
        <f>IF(COUNTIF('Table 6'!I10:P10,"-")&lt;COUNTA('Table 6'!I10:P10),1,"-")</f>
        <v>1</v>
      </c>
      <c r="BL10" s="13" t="str">
        <f>IF(COUNTIF('Table 6'!Q10:AC10,"-")&lt;COUNTA('Table 6'!Q10:AC10),1,"-")</f>
        <v>-</v>
      </c>
      <c r="BM10" s="13">
        <f>IF(COUNTIF('Table 7'!I10:P10,"-")&lt;COUNTA('Table 7'!I10:P10),1,"-")</f>
        <v>1</v>
      </c>
      <c r="BN10" s="14" t="str">
        <f>IF(COUNTIF('Table 7'!Q10:AV10,"-")&lt;COUNTA('Table 7'!Q10:AV10),"Y","N")</f>
        <v>N</v>
      </c>
      <c r="BO10" s="13" t="str">
        <f>IF('Table 8'!I10="-","-",1)</f>
        <v>-</v>
      </c>
      <c r="BP10" s="13" t="str">
        <f>IF('Table 8'!K10="-","-",1)</f>
        <v>-</v>
      </c>
      <c r="BQ10" s="13" t="str">
        <f>IF('Table 8'!L10="-","-",1)</f>
        <v>-</v>
      </c>
      <c r="BR10" s="2" t="str">
        <f>IF(COUNTIF('Table 8'!M10:S10,"-")&lt;COUNTA('Table 8'!M10:S10),"Y","N")</f>
        <v>N</v>
      </c>
      <c r="BS10" s="13" t="str">
        <f>IF(COUNTIF('Table 8'!T10:AJ10,"-")&lt;COUNTA('Table 8'!T10:AJ10),1,"-")</f>
        <v>-</v>
      </c>
      <c r="BT10" s="14" t="str">
        <f>IF('Table 9'!B10=1,"Y","N")</f>
        <v>N</v>
      </c>
      <c r="BU10" s="2" t="str">
        <f>IF(COUNTIF('Table 10'!I11:J11,"-")&lt;COUNTA('Table 10'!I11:J11),"Y","N")</f>
        <v>N</v>
      </c>
      <c r="BV10" s="13" t="str">
        <f>IF('Table 10'!K11="-","-",1)</f>
        <v>-</v>
      </c>
      <c r="BW10" s="13" t="str">
        <f>IF('Table 10'!L11="-","-",1)</f>
        <v>-</v>
      </c>
      <c r="BX10" s="13" t="str">
        <f>IF('Table 10'!M11="-","-",1)</f>
        <v>-</v>
      </c>
    </row>
    <row r="11" spans="1:76" ht="13" x14ac:dyDescent="0.3">
      <c r="A11" s="44" t="s">
        <v>873</v>
      </c>
      <c r="B11" s="5">
        <f>'Table 1'!B12</f>
        <v>0</v>
      </c>
      <c r="C11" s="5">
        <f>'Table 1'!C12</f>
        <v>1</v>
      </c>
      <c r="D11" s="5" t="str">
        <f>'Table 1'!D12</f>
        <v>PAHs</v>
      </c>
      <c r="E11" s="5" t="str">
        <f>'Table 1'!E12</f>
        <v>B</v>
      </c>
      <c r="F11" s="5" t="str">
        <f>'Table 1'!F12</f>
        <v>BaP</v>
      </c>
      <c r="G11" s="12" t="str">
        <f>'Table 1'!G12</f>
        <v>50-32-8</v>
      </c>
      <c r="H11" s="118" t="str">
        <f>'Table 1'!H12</f>
        <v>200-028-5</v>
      </c>
      <c r="I11" s="88" t="str">
        <f>IF('Table 2'!BB11=1,"Y","")</f>
        <v/>
      </c>
      <c r="J11" s="86" t="str">
        <f>IF('Table 2'!BC11="-","","Y")</f>
        <v/>
      </c>
      <c r="K11" s="86" t="str">
        <f>IF('Table 3'!R11="","","Y")</f>
        <v/>
      </c>
      <c r="L11" s="86" t="str">
        <f>IF('Table 2'!BD11="Y","Y","")</f>
        <v/>
      </c>
      <c r="M11" s="86" t="str">
        <f>IF('Table 2'!BE11=1,"Y","")</f>
        <v>Y</v>
      </c>
      <c r="N11" s="86" t="str">
        <f>IF('Table 2'!BF11="Y","Y","")</f>
        <v>Y</v>
      </c>
      <c r="O11" s="86" t="str">
        <f>IF('Table 2'!BG11=1,"Y","")</f>
        <v>Y</v>
      </c>
      <c r="P11" s="86" t="str">
        <f>IF('Table 2'!BH11=1,"Y","")</f>
        <v>Y</v>
      </c>
      <c r="Q11" s="86" t="str">
        <f>IF('Table 2'!BI11=1,"Y","")</f>
        <v>Y</v>
      </c>
      <c r="R11" s="86" t="str">
        <f>IF('Table 2'!BJ11="Y","Y","")</f>
        <v>Y</v>
      </c>
      <c r="S11" s="86" t="str">
        <f>IF('Table 2'!BK11=1,"Y","")</f>
        <v>Y</v>
      </c>
      <c r="T11" s="86" t="str">
        <f>IF('Table 2'!BL11=1,"Y","")</f>
        <v/>
      </c>
      <c r="U11" s="86" t="str">
        <f>IF('Table 2'!BM11=1,"Y","")</f>
        <v>Y</v>
      </c>
      <c r="V11" s="86" t="str">
        <f>IF('Table 2'!BN11="Y","Y","")</f>
        <v/>
      </c>
      <c r="W11" s="86" t="str">
        <f>IF('Table 2'!BO11=1,"Y","")</f>
        <v/>
      </c>
      <c r="X11" s="86" t="str">
        <f>IF('Table 2'!BP11=1,"Y","")</f>
        <v/>
      </c>
      <c r="Y11" s="86" t="str">
        <f>IF('Table 2'!BQ11=1,"Y","")</f>
        <v/>
      </c>
      <c r="Z11" s="86" t="str">
        <f>IF('Table 2'!BR11="Y","Y","")</f>
        <v/>
      </c>
      <c r="AA11" s="86" t="str">
        <f>IF('Table 2'!BS11=1,"Y","")</f>
        <v/>
      </c>
      <c r="AB11" s="86" t="str">
        <f>IF('Table 2'!BT11="Y","Y","")</f>
        <v/>
      </c>
      <c r="AC11" s="86" t="str">
        <f>IF('Table 2'!BU11="Y","Y","")</f>
        <v/>
      </c>
      <c r="AD11" s="86" t="str">
        <f>IF('Table 2'!BV11=1,"Y","")</f>
        <v/>
      </c>
      <c r="AE11" s="86" t="str">
        <f>IF('Table 2'!BW11=1,"Y","")</f>
        <v>Y</v>
      </c>
      <c r="AF11" s="86" t="str">
        <f>IF('Table 2'!BX11=1,"Y","")</f>
        <v/>
      </c>
      <c r="AG11" s="87" t="str">
        <f>IF('Table 11 Profess+consumer'!B11=1,"Y","")</f>
        <v>Y</v>
      </c>
      <c r="AH11" s="87" t="str">
        <f>IF(COUNT('Table 12 Class+OSH+waste'!K11:P11,"")&lt;COUNTA('Table 12 Class+OSH+waste'!K11:P11),"Y","")</f>
        <v>Y</v>
      </c>
      <c r="AI11" s="87" t="str">
        <f>IF(COUNT('Table 12 Class+OSH+waste'!Q11:V11,"")&lt;COUNTA('Table 12 Class+OSH+waste'!Q11:V11),"Y","")</f>
        <v>Y</v>
      </c>
      <c r="AJ11" s="89" t="str">
        <f>IF('Table 13 Environmental'!B12=1,"Y","")</f>
        <v>Y</v>
      </c>
      <c r="BB11" s="2" t="str">
        <f>IF(COUNTIF('Table 3'!I11:O11,"-")&lt;COUNTA('Table 3'!I11:O11),1,"-")</f>
        <v>-</v>
      </c>
      <c r="BC11" s="2" t="str">
        <f>'Table 3'!P11</f>
        <v>-</v>
      </c>
      <c r="BD11" s="2" t="str">
        <f>'Table 3'!Q11</f>
        <v>-</v>
      </c>
      <c r="BE11" s="13">
        <f>IF(COUNTIF('Table 4'!I11:N11,"-")&lt;COUNTA('Table 4'!I11:N11),1,"-")</f>
        <v>1</v>
      </c>
      <c r="BF11" s="14" t="str">
        <f>IF(COUNTIF('Table 4'!O11:AO11,"-")&lt;COUNTA('Table 4'!O11:AO11),"Y","N")</f>
        <v>Y</v>
      </c>
      <c r="BG11" s="13">
        <f>IF(COUNTIF('Table 5'!I11:M11,"-")&lt;COUNTA('Table 5'!I11:M11),1,"-")</f>
        <v>1</v>
      </c>
      <c r="BH11" s="13">
        <f>IF(COUNTIF('Table 5'!N11:S11,"-")&lt;COUNTA('Table 5'!N11:S11),1,"-")</f>
        <v>1</v>
      </c>
      <c r="BI11" s="13">
        <f>IF(COUNTIF('Table 5'!T11:U11,"-")&lt;COUNTA('Table 5'!T11:U11),1,"-")</f>
        <v>1</v>
      </c>
      <c r="BJ11" s="15" t="str">
        <f>IF(COUNTIF('Table 5'!V11:AP11,"-")&lt;COUNTA('Table 5'!V11:AP11),"Y","N")</f>
        <v>Y</v>
      </c>
      <c r="BK11" s="13">
        <f>IF(COUNTIF('Table 6'!I11:P11,"-")&lt;COUNTA('Table 6'!I11:P11),1,"-")</f>
        <v>1</v>
      </c>
      <c r="BL11" s="13" t="str">
        <f>IF(COUNTIF('Table 6'!Q11:AC11,"-")&lt;COUNTA('Table 6'!Q11:AC11),1,"-")</f>
        <v>-</v>
      </c>
      <c r="BM11" s="13">
        <f>IF(COUNTIF('Table 7'!I11:P11,"-")&lt;COUNTA('Table 7'!I11:P11),1,"-")</f>
        <v>1</v>
      </c>
      <c r="BN11" s="14" t="str">
        <f>IF(COUNTIF('Table 7'!Q11:AV11,"-")&lt;COUNTA('Table 7'!Q11:AV11),"Y","N")</f>
        <v>N</v>
      </c>
      <c r="BO11" s="13" t="str">
        <f>IF('Table 8'!I11="-","-",1)</f>
        <v>-</v>
      </c>
      <c r="BP11" s="13" t="str">
        <f>IF('Table 8'!K11="-","-",1)</f>
        <v>-</v>
      </c>
      <c r="BQ11" s="13" t="str">
        <f>IF('Table 8'!L11="-","-",1)</f>
        <v>-</v>
      </c>
      <c r="BR11" s="2" t="str">
        <f>IF(COUNTIF('Table 8'!M11:S11,"-")&lt;COUNTA('Table 8'!M11:S11),"Y","N")</f>
        <v>N</v>
      </c>
      <c r="BS11" s="13" t="str">
        <f>IF(COUNTIF('Table 8'!T11:AJ11,"-")&lt;COUNTA('Table 8'!T11:AJ11),1,"-")</f>
        <v>-</v>
      </c>
      <c r="BT11" s="14" t="str">
        <f>IF('Table 9'!B11=1,"Y","N")</f>
        <v>N</v>
      </c>
      <c r="BU11" s="2" t="str">
        <f>IF(COUNTIF('Table 10'!I12:J12,"-")&lt;COUNTA('Table 10'!I12:J12),"Y","N")</f>
        <v>N</v>
      </c>
      <c r="BV11" s="13" t="str">
        <f>IF('Table 10'!K12="-","-",1)</f>
        <v>-</v>
      </c>
      <c r="BW11" s="13">
        <f>IF('Table 10'!L12="-","-",1)</f>
        <v>1</v>
      </c>
      <c r="BX11" s="13" t="str">
        <f>IF('Table 10'!M12="-","-",1)</f>
        <v>-</v>
      </c>
    </row>
    <row r="12" spans="1:76" ht="13" x14ac:dyDescent="0.3">
      <c r="A12" s="44" t="s">
        <v>873</v>
      </c>
      <c r="B12" s="5">
        <f>'Table 1'!B13</f>
        <v>0</v>
      </c>
      <c r="C12" s="5">
        <f>'Table 1'!C13</f>
        <v>1</v>
      </c>
      <c r="D12" s="5" t="str">
        <f>'Table 1'!D13</f>
        <v>PAHs</v>
      </c>
      <c r="E12" s="5" t="str">
        <f>'Table 1'!E13</f>
        <v>B</v>
      </c>
      <c r="F12" s="5" t="str">
        <f>'Table 1'!F13</f>
        <v>BbFA</v>
      </c>
      <c r="G12" s="12" t="str">
        <f>'Table 1'!G13</f>
        <v>205-99-2</v>
      </c>
      <c r="H12" s="118" t="str">
        <f>'Table 1'!H13</f>
        <v>205-911-9</v>
      </c>
      <c r="I12" s="88" t="str">
        <f>IF('Table 2'!BB12=1,"Y","")</f>
        <v/>
      </c>
      <c r="J12" s="86" t="str">
        <f>IF('Table 2'!BC12="-","","Y")</f>
        <v/>
      </c>
      <c r="K12" s="86" t="str">
        <f>IF('Table 3'!R12="","","Y")</f>
        <v/>
      </c>
      <c r="L12" s="86" t="str">
        <f>IF('Table 2'!BD12="Y","Y","")</f>
        <v/>
      </c>
      <c r="M12" s="86" t="str">
        <f>IF('Table 2'!BE12=1,"Y","")</f>
        <v>Y</v>
      </c>
      <c r="N12" s="86" t="str">
        <f>IF('Table 2'!BF12="Y","Y","")</f>
        <v>Y</v>
      </c>
      <c r="O12" s="86" t="str">
        <f>IF('Table 2'!BG12=1,"Y","")</f>
        <v/>
      </c>
      <c r="P12" s="86" t="str">
        <f>IF('Table 2'!BH12=1,"Y","")</f>
        <v/>
      </c>
      <c r="Q12" s="86" t="str">
        <f>IF('Table 2'!BI12=1,"Y","")</f>
        <v/>
      </c>
      <c r="R12" s="86" t="str">
        <f>IF('Table 2'!BJ12="Y","Y","")</f>
        <v/>
      </c>
      <c r="S12" s="86" t="str">
        <f>IF('Table 2'!BK12=1,"Y","")</f>
        <v>Y</v>
      </c>
      <c r="T12" s="86" t="str">
        <f>IF('Table 2'!BL12=1,"Y","")</f>
        <v/>
      </c>
      <c r="U12" s="86" t="str">
        <f>IF('Table 2'!BM12=1,"Y","")</f>
        <v>Y</v>
      </c>
      <c r="V12" s="86" t="str">
        <f>IF('Table 2'!BN12="Y","Y","")</f>
        <v/>
      </c>
      <c r="W12" s="86" t="str">
        <f>IF('Table 2'!BO12=1,"Y","")</f>
        <v/>
      </c>
      <c r="X12" s="86" t="str">
        <f>IF('Table 2'!BP12=1,"Y","")</f>
        <v/>
      </c>
      <c r="Y12" s="86" t="str">
        <f>IF('Table 2'!BQ12=1,"Y","")</f>
        <v/>
      </c>
      <c r="Z12" s="86" t="str">
        <f>IF('Table 2'!BR12="Y","Y","")</f>
        <v/>
      </c>
      <c r="AA12" s="86" t="str">
        <f>IF('Table 2'!BS12=1,"Y","")</f>
        <v/>
      </c>
      <c r="AB12" s="86" t="str">
        <f>IF('Table 2'!BT12="Y","Y","")</f>
        <v/>
      </c>
      <c r="AC12" s="86" t="str">
        <f>IF('Table 2'!BU12="Y","Y","")</f>
        <v/>
      </c>
      <c r="AD12" s="86" t="str">
        <f>IF('Table 2'!BV12=1,"Y","")</f>
        <v/>
      </c>
      <c r="AE12" s="86" t="str">
        <f>IF('Table 2'!BW12=1,"Y","")</f>
        <v>Y</v>
      </c>
      <c r="AF12" s="86" t="str">
        <f>IF('Table 2'!BX12=1,"Y","")</f>
        <v/>
      </c>
      <c r="AG12" s="87" t="str">
        <f>IF('Table 11 Profess+consumer'!B12=1,"Y","")</f>
        <v>Y</v>
      </c>
      <c r="AH12" s="87" t="str">
        <f>IF(COUNT('Table 12 Class+OSH+waste'!K12:P12,"")&lt;COUNTA('Table 12 Class+OSH+waste'!K12:P12),"Y","")</f>
        <v>Y</v>
      </c>
      <c r="AI12" s="87" t="str">
        <f>IF(COUNT('Table 12 Class+OSH+waste'!Q12:V12,"")&lt;COUNTA('Table 12 Class+OSH+waste'!Q12:V12),"Y","")</f>
        <v>Y</v>
      </c>
      <c r="AJ12" s="89" t="str">
        <f>IF('Table 13 Environmental'!B13=1,"Y","")</f>
        <v>Y</v>
      </c>
      <c r="BB12" s="2" t="str">
        <f>IF(COUNTIF('Table 3'!I12:O12,"-")&lt;COUNTA('Table 3'!I12:O12),1,"-")</f>
        <v>-</v>
      </c>
      <c r="BC12" s="2" t="str">
        <f>'Table 3'!P12</f>
        <v>-</v>
      </c>
      <c r="BD12" s="2" t="str">
        <f>'Table 3'!Q12</f>
        <v>-</v>
      </c>
      <c r="BE12" s="13">
        <f>IF(COUNTIF('Table 4'!I12:N12,"-")&lt;COUNTA('Table 4'!I12:N12),1,"-")</f>
        <v>1</v>
      </c>
      <c r="BF12" s="14" t="str">
        <f>IF(COUNTIF('Table 4'!O12:AO12,"-")&lt;COUNTA('Table 4'!O12:AO12),"Y","N")</f>
        <v>Y</v>
      </c>
      <c r="BG12" s="13" t="str">
        <f>IF(COUNTIF('Table 5'!I12:M12,"-")&lt;COUNTA('Table 5'!I12:M12),1,"-")</f>
        <v>-</v>
      </c>
      <c r="BH12" s="13" t="str">
        <f>IF(COUNTIF('Table 5'!N12:S12,"-")&lt;COUNTA('Table 5'!N12:S12),1,"-")</f>
        <v>-</v>
      </c>
      <c r="BI12" s="13" t="str">
        <f>IF(COUNTIF('Table 5'!T12:U12,"-")&lt;COUNTA('Table 5'!T12:U12),1,"-")</f>
        <v>-</v>
      </c>
      <c r="BJ12" s="15" t="str">
        <f>IF(COUNTIF('Table 5'!V12:AP12,"-")&lt;COUNTA('Table 5'!V12:AP12),"Y","N")</f>
        <v>N</v>
      </c>
      <c r="BK12" s="13">
        <f>IF(COUNTIF('Table 6'!I12:P12,"-")&lt;COUNTA('Table 6'!I12:P12),1,"-")</f>
        <v>1</v>
      </c>
      <c r="BL12" s="13" t="str">
        <f>IF(COUNTIF('Table 6'!Q12:AC12,"-")&lt;COUNTA('Table 6'!Q12:AC12),1,"-")</f>
        <v>-</v>
      </c>
      <c r="BM12" s="13">
        <f>IF(COUNTIF('Table 7'!I12:P12,"-")&lt;COUNTA('Table 7'!I12:P12),1,"-")</f>
        <v>1</v>
      </c>
      <c r="BN12" s="14" t="str">
        <f>IF(COUNTIF('Table 7'!Q12:AV12,"-")&lt;COUNTA('Table 7'!Q12:AV12),"Y","N")</f>
        <v>N</v>
      </c>
      <c r="BO12" s="13" t="str">
        <f>IF('Table 8'!I12="-","-",1)</f>
        <v>-</v>
      </c>
      <c r="BP12" s="13" t="str">
        <f>IF('Table 8'!K12="-","-",1)</f>
        <v>-</v>
      </c>
      <c r="BQ12" s="13" t="str">
        <f>IF('Table 8'!L12="-","-",1)</f>
        <v>-</v>
      </c>
      <c r="BR12" s="2" t="str">
        <f>IF(COUNTIF('Table 8'!M12:S12,"-")&lt;COUNTA('Table 8'!M12:S12),"Y","N")</f>
        <v>N</v>
      </c>
      <c r="BS12" s="13" t="str">
        <f>IF(COUNTIF('Table 8'!T12:AJ12,"-")&lt;COUNTA('Table 8'!T12:AJ12),1,"-")</f>
        <v>-</v>
      </c>
      <c r="BT12" s="14" t="str">
        <f>IF('Table 9'!B12=1,"Y","N")</f>
        <v>N</v>
      </c>
      <c r="BU12" s="2" t="str">
        <f>IF(COUNTIF('Table 10'!I13:J13,"-")&lt;COUNTA('Table 10'!I13:J13),"Y","N")</f>
        <v>N</v>
      </c>
      <c r="BV12" s="13" t="str">
        <f>IF('Table 10'!K13="-","-",1)</f>
        <v>-</v>
      </c>
      <c r="BW12" s="13">
        <f>IF('Table 10'!L13="-","-",1)</f>
        <v>1</v>
      </c>
      <c r="BX12" s="13" t="str">
        <f>IF('Table 10'!M13="-","-",1)</f>
        <v>-</v>
      </c>
    </row>
    <row r="13" spans="1:76" ht="13" x14ac:dyDescent="0.3">
      <c r="B13" s="5">
        <f>'Table 1'!B14</f>
        <v>0</v>
      </c>
      <c r="C13" s="5">
        <f>'Table 1'!C14</f>
        <v>1</v>
      </c>
      <c r="D13" s="5" t="str">
        <f>'Table 1'!D14</f>
        <v>PAHs</v>
      </c>
      <c r="E13" s="5" t="str">
        <f>'Table 1'!E14</f>
        <v>B</v>
      </c>
      <c r="F13" s="5" t="str">
        <f>'Table 1'!F14</f>
        <v>BeP</v>
      </c>
      <c r="G13" s="12" t="str">
        <f>'Table 1'!G14</f>
        <v>192-97-2</v>
      </c>
      <c r="H13" s="118" t="str">
        <f>'Table 1'!H14</f>
        <v>205-892-7</v>
      </c>
      <c r="I13" s="88" t="str">
        <f>IF('Table 2'!BB13=1,"Y","")</f>
        <v/>
      </c>
      <c r="J13" s="86" t="str">
        <f>IF('Table 2'!BC13="-","","Y")</f>
        <v/>
      </c>
      <c r="K13" s="86" t="str">
        <f>IF('Table 3'!R13="","","Y")</f>
        <v/>
      </c>
      <c r="L13" s="86" t="str">
        <f>IF('Table 2'!BD13="Y","Y","")</f>
        <v/>
      </c>
      <c r="M13" s="86" t="str">
        <f>IF('Table 2'!BE13=1,"Y","")</f>
        <v>Y</v>
      </c>
      <c r="N13" s="86" t="str">
        <f>IF('Table 2'!BF13="Y","Y","")</f>
        <v>Y</v>
      </c>
      <c r="O13" s="86" t="str">
        <f>IF('Table 2'!BG13=1,"Y","")</f>
        <v/>
      </c>
      <c r="P13" s="86" t="str">
        <f>IF('Table 2'!BH13=1,"Y","")</f>
        <v/>
      </c>
      <c r="Q13" s="86" t="str">
        <f>IF('Table 2'!BI13=1,"Y","")</f>
        <v/>
      </c>
      <c r="R13" s="86" t="str">
        <f>IF('Table 2'!BJ13="Y","Y","")</f>
        <v/>
      </c>
      <c r="S13" s="86" t="str">
        <f>IF('Table 2'!BK13=1,"Y","")</f>
        <v>Y</v>
      </c>
      <c r="T13" s="86" t="str">
        <f>IF('Table 2'!BL13=1,"Y","")</f>
        <v/>
      </c>
      <c r="U13" s="86" t="str">
        <f>IF('Table 2'!BM13=1,"Y","")</f>
        <v>Y</v>
      </c>
      <c r="V13" s="86" t="str">
        <f>IF('Table 2'!BN13="Y","Y","")</f>
        <v/>
      </c>
      <c r="W13" s="86" t="str">
        <f>IF('Table 2'!BO13=1,"Y","")</f>
        <v/>
      </c>
      <c r="X13" s="86" t="str">
        <f>IF('Table 2'!BP13=1,"Y","")</f>
        <v/>
      </c>
      <c r="Y13" s="86" t="str">
        <f>IF('Table 2'!BQ13=1,"Y","")</f>
        <v/>
      </c>
      <c r="Z13" s="86" t="str">
        <f>IF('Table 2'!BR13="Y","Y","")</f>
        <v/>
      </c>
      <c r="AA13" s="86" t="str">
        <f>IF('Table 2'!BS13=1,"Y","")</f>
        <v/>
      </c>
      <c r="AB13" s="86" t="str">
        <f>IF('Table 2'!BT13="Y","Y","")</f>
        <v/>
      </c>
      <c r="AC13" s="86" t="str">
        <f>IF('Table 2'!BU13="Y","Y","")</f>
        <v/>
      </c>
      <c r="AD13" s="86" t="str">
        <f>IF('Table 2'!BV13=1,"Y","")</f>
        <v/>
      </c>
      <c r="AE13" s="86" t="str">
        <f>IF('Table 2'!BW13=1,"Y","")</f>
        <v/>
      </c>
      <c r="AF13" s="86" t="str">
        <f>IF('Table 2'!BX13=1,"Y","")</f>
        <v/>
      </c>
      <c r="AG13" s="87" t="str">
        <f>IF('Table 11 Profess+consumer'!B13=1,"Y","")</f>
        <v>Y</v>
      </c>
      <c r="AH13" s="87" t="str">
        <f>IF(COUNT('Table 12 Class+OSH+waste'!K13:P13,"")&lt;COUNTA('Table 12 Class+OSH+waste'!K13:P13),"Y","")</f>
        <v/>
      </c>
      <c r="AI13" s="87" t="str">
        <f>IF(COUNT('Table 12 Class+OSH+waste'!Q13:V13,"")&lt;COUNTA('Table 12 Class+OSH+waste'!Q13:V13),"Y","")</f>
        <v/>
      </c>
      <c r="AJ13" s="89" t="str">
        <f>IF('Table 13 Environmental'!B14=1,"Y","")</f>
        <v/>
      </c>
      <c r="BB13" s="2" t="str">
        <f>IF(COUNTIF('Table 3'!I13:O13,"-")&lt;COUNTA('Table 3'!I13:O13),1,"-")</f>
        <v>-</v>
      </c>
      <c r="BC13" s="2" t="str">
        <f>'Table 3'!P13</f>
        <v>-</v>
      </c>
      <c r="BD13" s="2" t="str">
        <f>'Table 3'!Q13</f>
        <v>-</v>
      </c>
      <c r="BE13" s="13">
        <f>IF(COUNTIF('Table 4'!I13:N13,"-")&lt;COUNTA('Table 4'!I13:N13),1,"-")</f>
        <v>1</v>
      </c>
      <c r="BF13" s="14" t="str">
        <f>IF(COUNTIF('Table 4'!O13:AO13,"-")&lt;COUNTA('Table 4'!O13:AO13),"Y","N")</f>
        <v>Y</v>
      </c>
      <c r="BG13" s="13" t="str">
        <f>IF(COUNTIF('Table 5'!I13:M13,"-")&lt;COUNTA('Table 5'!I13:M13),1,"-")</f>
        <v>-</v>
      </c>
      <c r="BH13" s="13" t="str">
        <f>IF(COUNTIF('Table 5'!N13:S13,"-")&lt;COUNTA('Table 5'!N13:S13),1,"-")</f>
        <v>-</v>
      </c>
      <c r="BI13" s="13" t="str">
        <f>IF(COUNTIF('Table 5'!T13:U13,"-")&lt;COUNTA('Table 5'!T13:U13),1,"-")</f>
        <v>-</v>
      </c>
      <c r="BJ13" s="15" t="str">
        <f>IF(COUNTIF('Table 5'!V13:AP13,"-")&lt;COUNTA('Table 5'!V13:AP13),"Y","N")</f>
        <v>N</v>
      </c>
      <c r="BK13" s="13">
        <f>IF(COUNTIF('Table 6'!I13:P13,"-")&lt;COUNTA('Table 6'!I13:P13),1,"-")</f>
        <v>1</v>
      </c>
      <c r="BL13" s="13" t="str">
        <f>IF(COUNTIF('Table 6'!Q13:AC13,"-")&lt;COUNTA('Table 6'!Q13:AC13),1,"-")</f>
        <v>-</v>
      </c>
      <c r="BM13" s="13">
        <f>IF(COUNTIF('Table 7'!I13:P13,"-")&lt;COUNTA('Table 7'!I13:P13),1,"-")</f>
        <v>1</v>
      </c>
      <c r="BN13" s="14" t="str">
        <f>IF(COUNTIF('Table 7'!Q13:AV13,"-")&lt;COUNTA('Table 7'!Q13:AV13),"Y","N")</f>
        <v>N</v>
      </c>
      <c r="BO13" s="13" t="str">
        <f>IF('Table 8'!I13="-","-",1)</f>
        <v>-</v>
      </c>
      <c r="BP13" s="13" t="str">
        <f>IF('Table 8'!K13="-","-",1)</f>
        <v>-</v>
      </c>
      <c r="BQ13" s="13" t="str">
        <f>IF('Table 8'!L13="-","-",1)</f>
        <v>-</v>
      </c>
      <c r="BR13" s="2" t="str">
        <f>IF(COUNTIF('Table 8'!M13:S13,"-")&lt;COUNTA('Table 8'!M13:S13),"Y","N")</f>
        <v>N</v>
      </c>
      <c r="BS13" s="13" t="str">
        <f>IF(COUNTIF('Table 8'!T13:AJ13,"-")&lt;COUNTA('Table 8'!T13:AJ13),1,"-")</f>
        <v>-</v>
      </c>
      <c r="BT13" s="14" t="str">
        <f>IF('Table 9'!B13=1,"Y","N")</f>
        <v>N</v>
      </c>
      <c r="BU13" s="2" t="str">
        <f>IF(COUNTIF('Table 10'!I14:J14,"-")&lt;COUNTA('Table 10'!I14:J14),"Y","N")</f>
        <v>N</v>
      </c>
      <c r="BV13" s="13" t="str">
        <f>IF('Table 10'!K14="-","-",1)</f>
        <v>-</v>
      </c>
      <c r="BW13" s="13" t="str">
        <f>IF('Table 10'!L14="-","-",1)</f>
        <v>-</v>
      </c>
      <c r="BX13" s="13" t="str">
        <f>IF('Table 10'!M14="-","-",1)</f>
        <v>-</v>
      </c>
    </row>
    <row r="14" spans="1:76" ht="13" x14ac:dyDescent="0.3">
      <c r="B14" s="5">
        <f>'Table 1'!B15</f>
        <v>0</v>
      </c>
      <c r="C14" s="5">
        <f>'Table 1'!C15</f>
        <v>1</v>
      </c>
      <c r="D14" s="5" t="str">
        <f>'Table 1'!D15</f>
        <v>PAHs</v>
      </c>
      <c r="E14" s="5" t="str">
        <f>'Table 1'!E15</f>
        <v>B</v>
      </c>
      <c r="F14" s="5" t="str">
        <f>'Table 1'!F15</f>
        <v>Benzo(ghi)perylene</v>
      </c>
      <c r="G14" s="12" t="str">
        <f>'Table 1'!G15</f>
        <v>191-24-2</v>
      </c>
      <c r="H14" s="118" t="str">
        <f>'Table 1'!H15</f>
        <v>205-883-8</v>
      </c>
      <c r="I14" s="88" t="str">
        <f>IF('Table 2'!BB14=1,"Y","")</f>
        <v/>
      </c>
      <c r="J14" s="86" t="str">
        <f>IF('Table 2'!BC14="-","","Y")</f>
        <v/>
      </c>
      <c r="K14" s="86" t="str">
        <f>IF('Table 3'!R14="","","Y")</f>
        <v/>
      </c>
      <c r="L14" s="86" t="str">
        <f>IF('Table 2'!BD14="Y","Y","")</f>
        <v/>
      </c>
      <c r="M14" s="86" t="str">
        <f>IF('Table 2'!BE14=1,"Y","")</f>
        <v/>
      </c>
      <c r="N14" s="86" t="str">
        <f>IF('Table 2'!BF14="Y","Y","")</f>
        <v/>
      </c>
      <c r="O14" s="86" t="str">
        <f>IF('Table 2'!BG14=1,"Y","")</f>
        <v>Y</v>
      </c>
      <c r="P14" s="86" t="str">
        <f>IF('Table 2'!BH14=1,"Y","")</f>
        <v>Y</v>
      </c>
      <c r="Q14" s="86" t="str">
        <f>IF('Table 2'!BI14=1,"Y","")</f>
        <v>Y</v>
      </c>
      <c r="R14" s="86" t="str">
        <f>IF('Table 2'!BJ14="Y","Y","")</f>
        <v>Y</v>
      </c>
      <c r="S14" s="86" t="str">
        <f>IF('Table 2'!BK14=1,"Y","")</f>
        <v>Y</v>
      </c>
      <c r="T14" s="86" t="str">
        <f>IF('Table 2'!BL14=1,"Y","")</f>
        <v/>
      </c>
      <c r="U14" s="86" t="str">
        <f>IF('Table 2'!BM14=1,"Y","")</f>
        <v/>
      </c>
      <c r="V14" s="86" t="str">
        <f>IF('Table 2'!BN14="Y","Y","")</f>
        <v/>
      </c>
      <c r="W14" s="86" t="str">
        <f>IF('Table 2'!BO14=1,"Y","")</f>
        <v/>
      </c>
      <c r="X14" s="86" t="str">
        <f>IF('Table 2'!BP14=1,"Y","")</f>
        <v/>
      </c>
      <c r="Y14" s="86" t="str">
        <f>IF('Table 2'!BQ14=1,"Y","")</f>
        <v/>
      </c>
      <c r="Z14" s="86" t="str">
        <f>IF('Table 2'!BR14="Y","Y","")</f>
        <v/>
      </c>
      <c r="AA14" s="86" t="str">
        <f>IF('Table 2'!BS14=1,"Y","")</f>
        <v/>
      </c>
      <c r="AB14" s="86" t="str">
        <f>IF('Table 2'!BT14="Y","Y","")</f>
        <v/>
      </c>
      <c r="AC14" s="86" t="str">
        <f>IF('Table 2'!BU14="Y","Y","")</f>
        <v/>
      </c>
      <c r="AD14" s="86" t="str">
        <f>IF('Table 2'!BV14=1,"Y","")</f>
        <v>Y</v>
      </c>
      <c r="AE14" s="86" t="str">
        <f>IF('Table 2'!BW14=1,"Y","")</f>
        <v>Y</v>
      </c>
      <c r="AF14" s="86" t="str">
        <f>IF('Table 2'!BX14=1,"Y","")</f>
        <v/>
      </c>
      <c r="AG14" s="87" t="str">
        <f>IF('Table 11 Profess+consumer'!B14=1,"Y","")</f>
        <v>Y</v>
      </c>
      <c r="AH14" s="87" t="str">
        <f>IF(COUNT('Table 12 Class+OSH+waste'!K14:P14,"")&lt;COUNTA('Table 12 Class+OSH+waste'!K14:P14),"Y","")</f>
        <v/>
      </c>
      <c r="AI14" s="87" t="str">
        <f>IF(COUNT('Table 12 Class+OSH+waste'!Q14:V14,"")&lt;COUNTA('Table 12 Class+OSH+waste'!Q14:V14),"Y","")</f>
        <v/>
      </c>
      <c r="AJ14" s="89" t="str">
        <f>IF('Table 13 Environmental'!B15=1,"Y","")</f>
        <v>Y</v>
      </c>
      <c r="BB14" s="2" t="str">
        <f>IF(COUNTIF('Table 3'!I14:O14,"-")&lt;COUNTA('Table 3'!I14:O14),1,"-")</f>
        <v>-</v>
      </c>
      <c r="BC14" s="2" t="str">
        <f>'Table 3'!P14</f>
        <v>-</v>
      </c>
      <c r="BD14" s="2" t="str">
        <f>'Table 3'!Q14</f>
        <v>-</v>
      </c>
      <c r="BE14" s="13" t="str">
        <f>IF(COUNTIF('Table 4'!I14:N14,"-")&lt;COUNTA('Table 4'!I14:N14),1,"-")</f>
        <v>-</v>
      </c>
      <c r="BF14" s="14" t="str">
        <f>IF(COUNTIF('Table 4'!O14:AO14,"-")&lt;COUNTA('Table 4'!O14:AO14),"Y","N")</f>
        <v>N</v>
      </c>
      <c r="BG14" s="13">
        <f>IF(COUNTIF('Table 5'!I14:M14,"-")&lt;COUNTA('Table 5'!I14:M14),1,"-")</f>
        <v>1</v>
      </c>
      <c r="BH14" s="13">
        <f>IF(COUNTIF('Table 5'!N14:S14,"-")&lt;COUNTA('Table 5'!N14:S14),1,"-")</f>
        <v>1</v>
      </c>
      <c r="BI14" s="13">
        <f>IF(COUNTIF('Table 5'!T14:U14,"-")&lt;COUNTA('Table 5'!T14:U14),1,"-")</f>
        <v>1</v>
      </c>
      <c r="BJ14" s="15" t="str">
        <f>IF(COUNTIF('Table 5'!V14:AP14,"-")&lt;COUNTA('Table 5'!V14:AP14),"Y","N")</f>
        <v>Y</v>
      </c>
      <c r="BK14" s="13">
        <f>IF(COUNTIF('Table 6'!I14:P14,"-")&lt;COUNTA('Table 6'!I14:P14),1,"-")</f>
        <v>1</v>
      </c>
      <c r="BL14" s="13" t="str">
        <f>IF(COUNTIF('Table 6'!Q14:AC14,"-")&lt;COUNTA('Table 6'!Q14:AC14),1,"-")</f>
        <v>-</v>
      </c>
      <c r="BM14" s="13" t="str">
        <f>IF(COUNTIF('Table 7'!I14:P14,"-")&lt;COUNTA('Table 7'!I14:P14),1,"-")</f>
        <v>-</v>
      </c>
      <c r="BN14" s="14" t="str">
        <f>IF(COUNTIF('Table 7'!Q14:AV14,"-")&lt;COUNTA('Table 7'!Q14:AV14),"Y","N")</f>
        <v>N</v>
      </c>
      <c r="BO14" s="13" t="str">
        <f>IF('Table 8'!I14="-","-",1)</f>
        <v>-</v>
      </c>
      <c r="BP14" s="13" t="str">
        <f>IF('Table 8'!K14="-","-",1)</f>
        <v>-</v>
      </c>
      <c r="BQ14" s="13" t="str">
        <f>IF('Table 8'!L14="-","-",1)</f>
        <v>-</v>
      </c>
      <c r="BR14" s="2" t="str">
        <f>IF(COUNTIF('Table 8'!M14:S14,"-")&lt;COUNTA('Table 8'!M14:S14),"Y","N")</f>
        <v>N</v>
      </c>
      <c r="BS14" s="13" t="str">
        <f>IF(COUNTIF('Table 8'!T14:AJ14,"-")&lt;COUNTA('Table 8'!T14:AJ14),1,"-")</f>
        <v>-</v>
      </c>
      <c r="BT14" s="14" t="str">
        <f>IF('Table 9'!B14=1,"Y","N")</f>
        <v>N</v>
      </c>
      <c r="BU14" s="2" t="str">
        <f>IF(COUNTIF('Table 10'!I15:J15,"-")&lt;COUNTA('Table 10'!I15:J15),"Y","N")</f>
        <v>N</v>
      </c>
      <c r="BV14" s="13">
        <f>IF('Table 10'!K15="-","-",1)</f>
        <v>1</v>
      </c>
      <c r="BW14" s="13">
        <f>IF('Table 10'!L15="-","-",1)</f>
        <v>1</v>
      </c>
      <c r="BX14" s="13" t="str">
        <f>IF('Table 10'!M15="-","-",1)</f>
        <v>-</v>
      </c>
    </row>
    <row r="15" spans="1:76" ht="13" x14ac:dyDescent="0.3">
      <c r="B15" s="5">
        <f>'Table 1'!B16</f>
        <v>0</v>
      </c>
      <c r="C15" s="5">
        <f>'Table 1'!C16</f>
        <v>1</v>
      </c>
      <c r="D15" s="5" t="str">
        <f>'Table 1'!D16</f>
        <v>PAHs</v>
      </c>
      <c r="E15" s="5" t="str">
        <f>'Table 1'!E16</f>
        <v>B</v>
      </c>
      <c r="F15" s="5" t="str">
        <f>'Table 1'!F16</f>
        <v>BjFA</v>
      </c>
      <c r="G15" s="12" t="str">
        <f>'Table 1'!G16</f>
        <v>205-82-3</v>
      </c>
      <c r="H15" s="118" t="str">
        <f>'Table 1'!H16</f>
        <v>205-910-3</v>
      </c>
      <c r="I15" s="88" t="str">
        <f>IF('Table 2'!BB15=1,"Y","")</f>
        <v/>
      </c>
      <c r="J15" s="86" t="str">
        <f>IF('Table 2'!BC15="-","","Y")</f>
        <v/>
      </c>
      <c r="K15" s="86" t="str">
        <f>IF('Table 3'!R15="","","Y")</f>
        <v/>
      </c>
      <c r="L15" s="86" t="str">
        <f>IF('Table 2'!BD15="Y","Y","")</f>
        <v/>
      </c>
      <c r="M15" s="86" t="str">
        <f>IF('Table 2'!BE15=1,"Y","")</f>
        <v>Y</v>
      </c>
      <c r="N15" s="86" t="str">
        <f>IF('Table 2'!BF15="Y","Y","")</f>
        <v>Y</v>
      </c>
      <c r="O15" s="86" t="str">
        <f>IF('Table 2'!BG15=1,"Y","")</f>
        <v/>
      </c>
      <c r="P15" s="86" t="str">
        <f>IF('Table 2'!BH15=1,"Y","")</f>
        <v/>
      </c>
      <c r="Q15" s="86" t="str">
        <f>IF('Table 2'!BI15=1,"Y","")</f>
        <v/>
      </c>
      <c r="R15" s="86" t="str">
        <f>IF('Table 2'!BJ15="Y","Y","")</f>
        <v/>
      </c>
      <c r="S15" s="86" t="str">
        <f>IF('Table 2'!BK15=1,"Y","")</f>
        <v>Y</v>
      </c>
      <c r="T15" s="86" t="str">
        <f>IF('Table 2'!BL15=1,"Y","")</f>
        <v/>
      </c>
      <c r="U15" s="86" t="str">
        <f>IF('Table 2'!BM15=1,"Y","")</f>
        <v>Y</v>
      </c>
      <c r="V15" s="86" t="str">
        <f>IF('Table 2'!BN15="Y","Y","")</f>
        <v/>
      </c>
      <c r="W15" s="86" t="str">
        <f>IF('Table 2'!BO15=1,"Y","")</f>
        <v/>
      </c>
      <c r="X15" s="86" t="str">
        <f>IF('Table 2'!BP15=1,"Y","")</f>
        <v/>
      </c>
      <c r="Y15" s="86" t="str">
        <f>IF('Table 2'!BQ15=1,"Y","")</f>
        <v/>
      </c>
      <c r="Z15" s="86" t="str">
        <f>IF('Table 2'!BR15="Y","Y","")</f>
        <v/>
      </c>
      <c r="AA15" s="86" t="str">
        <f>IF('Table 2'!BS15=1,"Y","")</f>
        <v/>
      </c>
      <c r="AB15" s="86" t="str">
        <f>IF('Table 2'!BT15="Y","Y","")</f>
        <v/>
      </c>
      <c r="AC15" s="86" t="str">
        <f>IF('Table 2'!BU15="Y","Y","")</f>
        <v/>
      </c>
      <c r="AD15" s="86" t="str">
        <f>IF('Table 2'!BV15=1,"Y","")</f>
        <v/>
      </c>
      <c r="AE15" s="86" t="str">
        <f>IF('Table 2'!BW15=1,"Y","")</f>
        <v/>
      </c>
      <c r="AF15" s="86" t="str">
        <f>IF('Table 2'!BX15=1,"Y","")</f>
        <v/>
      </c>
      <c r="AG15" s="87" t="str">
        <f>IF('Table 11 Profess+consumer'!B15=1,"Y","")</f>
        <v>Y</v>
      </c>
      <c r="AH15" s="87" t="str">
        <f>IF(COUNT('Table 12 Class+OSH+waste'!K15:P15,"")&lt;COUNTA('Table 12 Class+OSH+waste'!K15:P15),"Y","")</f>
        <v/>
      </c>
      <c r="AI15" s="87" t="str">
        <f>IF(COUNT('Table 12 Class+OSH+waste'!Q15:V15,"")&lt;COUNTA('Table 12 Class+OSH+waste'!Q15:V15),"Y","")</f>
        <v/>
      </c>
      <c r="AJ15" s="89" t="str">
        <f>IF('Table 13 Environmental'!B16=1,"Y","")</f>
        <v/>
      </c>
      <c r="BB15" s="2" t="str">
        <f>IF(COUNTIF('Table 3'!I15:O15,"-")&lt;COUNTA('Table 3'!I15:O15),1,"-")</f>
        <v>-</v>
      </c>
      <c r="BC15" s="2" t="str">
        <f>'Table 3'!P15</f>
        <v>-</v>
      </c>
      <c r="BD15" s="2" t="str">
        <f>'Table 3'!Q15</f>
        <v>-</v>
      </c>
      <c r="BE15" s="13">
        <f>IF(COUNTIF('Table 4'!I15:N15,"-")&lt;COUNTA('Table 4'!I15:N15),1,"-")</f>
        <v>1</v>
      </c>
      <c r="BF15" s="14" t="str">
        <f>IF(COUNTIF('Table 4'!O15:AO15,"-")&lt;COUNTA('Table 4'!O15:AO15),"Y","N")</f>
        <v>Y</v>
      </c>
      <c r="BG15" s="13" t="str">
        <f>IF(COUNTIF('Table 5'!I15:M15,"-")&lt;COUNTA('Table 5'!I15:M15),1,"-")</f>
        <v>-</v>
      </c>
      <c r="BH15" s="13" t="str">
        <f>IF(COUNTIF('Table 5'!N15:S15,"-")&lt;COUNTA('Table 5'!N15:S15),1,"-")</f>
        <v>-</v>
      </c>
      <c r="BI15" s="13" t="str">
        <f>IF(COUNTIF('Table 5'!T15:U15,"-")&lt;COUNTA('Table 5'!T15:U15),1,"-")</f>
        <v>-</v>
      </c>
      <c r="BJ15" s="15" t="str">
        <f>IF(COUNTIF('Table 5'!V15:AP15,"-")&lt;COUNTA('Table 5'!V15:AP15),"Y","N")</f>
        <v>N</v>
      </c>
      <c r="BK15" s="13">
        <f>IF(COUNTIF('Table 6'!I15:P15,"-")&lt;COUNTA('Table 6'!I15:P15),1,"-")</f>
        <v>1</v>
      </c>
      <c r="BL15" s="13" t="str">
        <f>IF(COUNTIF('Table 6'!Q15:AC15,"-")&lt;COUNTA('Table 6'!Q15:AC15),1,"-")</f>
        <v>-</v>
      </c>
      <c r="BM15" s="13">
        <f>IF(COUNTIF('Table 7'!I15:P15,"-")&lt;COUNTA('Table 7'!I15:P15),1,"-")</f>
        <v>1</v>
      </c>
      <c r="BN15" s="14" t="str">
        <f>IF(COUNTIF('Table 7'!Q15:AV15,"-")&lt;COUNTA('Table 7'!Q15:AV15),"Y","N")</f>
        <v>N</v>
      </c>
      <c r="BO15" s="13" t="str">
        <f>IF('Table 8'!I15="-","-",1)</f>
        <v>-</v>
      </c>
      <c r="BP15" s="13" t="str">
        <f>IF('Table 8'!K15="-","-",1)</f>
        <v>-</v>
      </c>
      <c r="BQ15" s="13" t="str">
        <f>IF('Table 8'!L15="-","-",1)</f>
        <v>-</v>
      </c>
      <c r="BR15" s="2" t="str">
        <f>IF(COUNTIF('Table 8'!M15:S15,"-")&lt;COUNTA('Table 8'!M15:S15),"Y","N")</f>
        <v>N</v>
      </c>
      <c r="BS15" s="13" t="str">
        <f>IF(COUNTIF('Table 8'!T15:AJ15,"-")&lt;COUNTA('Table 8'!T15:AJ15),1,"-")</f>
        <v>-</v>
      </c>
      <c r="BT15" s="14" t="str">
        <f>IF('Table 9'!B15=1,"Y","N")</f>
        <v>N</v>
      </c>
      <c r="BU15" s="2" t="str">
        <f>IF(COUNTIF('Table 10'!I16:J16,"-")&lt;COUNTA('Table 10'!I16:J16),"Y","N")</f>
        <v>N</v>
      </c>
      <c r="BV15" s="13" t="str">
        <f>IF('Table 10'!K16="-","-",1)</f>
        <v>-</v>
      </c>
      <c r="BW15" s="13" t="str">
        <f>IF('Table 10'!L16="-","-",1)</f>
        <v>-</v>
      </c>
      <c r="BX15" s="13" t="str">
        <f>IF('Table 10'!M16="-","-",1)</f>
        <v>-</v>
      </c>
    </row>
    <row r="16" spans="1:76" ht="13" x14ac:dyDescent="0.3">
      <c r="A16" s="44" t="s">
        <v>873</v>
      </c>
      <c r="B16" s="5">
        <f>'Table 1'!B17</f>
        <v>0</v>
      </c>
      <c r="C16" s="5">
        <f>'Table 1'!C17</f>
        <v>1</v>
      </c>
      <c r="D16" s="5" t="str">
        <f>'Table 1'!D17</f>
        <v>PAHs</v>
      </c>
      <c r="E16" s="5" t="str">
        <f>'Table 1'!E17</f>
        <v>B</v>
      </c>
      <c r="F16" s="5" t="str">
        <f>'Table 1'!F17</f>
        <v>BkFA</v>
      </c>
      <c r="G16" s="12" t="str">
        <f>'Table 1'!G17</f>
        <v>207-08-9</v>
      </c>
      <c r="H16" s="118" t="str">
        <f>'Table 1'!H17</f>
        <v>205-916-6</v>
      </c>
      <c r="I16" s="88" t="str">
        <f>IF('Table 2'!BB16=1,"Y","")</f>
        <v/>
      </c>
      <c r="J16" s="86" t="str">
        <f>IF('Table 2'!BC16="-","","Y")</f>
        <v/>
      </c>
      <c r="K16" s="86" t="str">
        <f>IF('Table 3'!R16="","","Y")</f>
        <v/>
      </c>
      <c r="L16" s="86" t="str">
        <f>IF('Table 2'!BD16="Y","Y","")</f>
        <v/>
      </c>
      <c r="M16" s="86" t="str">
        <f>IF('Table 2'!BE16=1,"Y","")</f>
        <v>Y</v>
      </c>
      <c r="N16" s="86" t="str">
        <f>IF('Table 2'!BF16="Y","Y","")</f>
        <v>Y</v>
      </c>
      <c r="O16" s="86" t="str">
        <f>IF('Table 2'!BG16=1,"Y","")</f>
        <v>Y</v>
      </c>
      <c r="P16" s="86" t="str">
        <f>IF('Table 2'!BH16=1,"Y","")</f>
        <v>Y</v>
      </c>
      <c r="Q16" s="86" t="str">
        <f>IF('Table 2'!BI16=1,"Y","")</f>
        <v/>
      </c>
      <c r="R16" s="86" t="str">
        <f>IF('Table 2'!BJ16="Y","Y","")</f>
        <v>Y</v>
      </c>
      <c r="S16" s="86" t="str">
        <f>IF('Table 2'!BK16=1,"Y","")</f>
        <v>Y</v>
      </c>
      <c r="T16" s="86" t="str">
        <f>IF('Table 2'!BL16=1,"Y","")</f>
        <v/>
      </c>
      <c r="U16" s="86" t="str">
        <f>IF('Table 2'!BM16=1,"Y","")</f>
        <v>Y</v>
      </c>
      <c r="V16" s="86" t="str">
        <f>IF('Table 2'!BN16="Y","Y","")</f>
        <v/>
      </c>
      <c r="W16" s="86" t="str">
        <f>IF('Table 2'!BO16=1,"Y","")</f>
        <v/>
      </c>
      <c r="X16" s="86" t="str">
        <f>IF('Table 2'!BP16=1,"Y","")</f>
        <v/>
      </c>
      <c r="Y16" s="86" t="str">
        <f>IF('Table 2'!BQ16=1,"Y","")</f>
        <v/>
      </c>
      <c r="Z16" s="86" t="str">
        <f>IF('Table 2'!BR16="Y","Y","")</f>
        <v/>
      </c>
      <c r="AA16" s="86" t="str">
        <f>IF('Table 2'!BS16=1,"Y","")</f>
        <v/>
      </c>
      <c r="AB16" s="86" t="str">
        <f>IF('Table 2'!BT16="Y","Y","")</f>
        <v/>
      </c>
      <c r="AC16" s="86" t="str">
        <f>IF('Table 2'!BU16="Y","Y","")</f>
        <v/>
      </c>
      <c r="AD16" s="86" t="str">
        <f>IF('Table 2'!BV16=1,"Y","")</f>
        <v/>
      </c>
      <c r="AE16" s="86" t="str">
        <f>IF('Table 2'!BW16=1,"Y","")</f>
        <v>Y</v>
      </c>
      <c r="AF16" s="86" t="str">
        <f>IF('Table 2'!BX16=1,"Y","")</f>
        <v/>
      </c>
      <c r="AG16" s="87" t="str">
        <f>IF('Table 11 Profess+consumer'!B16=1,"Y","")</f>
        <v>Y</v>
      </c>
      <c r="AH16" s="87" t="str">
        <f>IF(COUNT('Table 12 Class+OSH+waste'!K16:P16,"")&lt;COUNTA('Table 12 Class+OSH+waste'!K16:P16),"Y","")</f>
        <v>Y</v>
      </c>
      <c r="AI16" s="87" t="str">
        <f>IF(COUNT('Table 12 Class+OSH+waste'!Q16:V16,"")&lt;COUNTA('Table 12 Class+OSH+waste'!Q16:V16),"Y","")</f>
        <v>Y</v>
      </c>
      <c r="AJ16" s="89" t="str">
        <f>IF('Table 13 Environmental'!B17=1,"Y","")</f>
        <v>Y</v>
      </c>
      <c r="BB16" s="2" t="str">
        <f>IF(COUNTIF('Table 3'!I16:O16,"-")&lt;COUNTA('Table 3'!I16:O16),1,"-")</f>
        <v>-</v>
      </c>
      <c r="BC16" s="2" t="str">
        <f>'Table 3'!P16</f>
        <v>-</v>
      </c>
      <c r="BD16" s="2" t="str">
        <f>'Table 3'!Q16</f>
        <v>-</v>
      </c>
      <c r="BE16" s="13">
        <f>IF(COUNTIF('Table 4'!I16:N16,"-")&lt;COUNTA('Table 4'!I16:N16),1,"-")</f>
        <v>1</v>
      </c>
      <c r="BF16" s="14" t="str">
        <f>IF(COUNTIF('Table 4'!O16:AO16,"-")&lt;COUNTA('Table 4'!O16:AO16),"Y","N")</f>
        <v>Y</v>
      </c>
      <c r="BG16" s="13">
        <f>IF(COUNTIF('Table 5'!I16:M16,"-")&lt;COUNTA('Table 5'!I16:M16),1,"-")</f>
        <v>1</v>
      </c>
      <c r="BH16" s="13">
        <f>IF(COUNTIF('Table 5'!N16:S16,"-")&lt;COUNTA('Table 5'!N16:S16),1,"-")</f>
        <v>1</v>
      </c>
      <c r="BI16" s="13" t="str">
        <f>IF(COUNTIF('Table 5'!T16:U16,"-")&lt;COUNTA('Table 5'!T16:U16),1,"-")</f>
        <v>-</v>
      </c>
      <c r="BJ16" s="15" t="str">
        <f>IF(COUNTIF('Table 5'!V16:AP16,"-")&lt;COUNTA('Table 5'!V16:AP16),"Y","N")</f>
        <v>Y</v>
      </c>
      <c r="BK16" s="13">
        <f>IF(COUNTIF('Table 6'!I16:P16,"-")&lt;COUNTA('Table 6'!I16:P16),1,"-")</f>
        <v>1</v>
      </c>
      <c r="BL16" s="13" t="str">
        <f>IF(COUNTIF('Table 6'!Q16:AC16,"-")&lt;COUNTA('Table 6'!Q16:AC16),1,"-")</f>
        <v>-</v>
      </c>
      <c r="BM16" s="13">
        <f>IF(COUNTIF('Table 7'!I16:P16,"-")&lt;COUNTA('Table 7'!I16:P16),1,"-")</f>
        <v>1</v>
      </c>
      <c r="BN16" s="14" t="str">
        <f>IF(COUNTIF('Table 7'!Q16:AV16,"-")&lt;COUNTA('Table 7'!Q16:AV16),"Y","N")</f>
        <v>N</v>
      </c>
      <c r="BO16" s="13" t="str">
        <f>IF('Table 8'!I16="-","-",1)</f>
        <v>-</v>
      </c>
      <c r="BP16" s="13" t="str">
        <f>IF('Table 8'!K16="-","-",1)</f>
        <v>-</v>
      </c>
      <c r="BQ16" s="13" t="str">
        <f>IF('Table 8'!L16="-","-",1)</f>
        <v>-</v>
      </c>
      <c r="BR16" s="2" t="str">
        <f>IF(COUNTIF('Table 8'!M16:S16,"-")&lt;COUNTA('Table 8'!M16:S16),"Y","N")</f>
        <v>N</v>
      </c>
      <c r="BS16" s="13" t="str">
        <f>IF(COUNTIF('Table 8'!T16:AJ16,"-")&lt;COUNTA('Table 8'!T16:AJ16),1,"-")</f>
        <v>-</v>
      </c>
      <c r="BT16" s="14" t="str">
        <f>IF('Table 9'!B16=1,"Y","N")</f>
        <v>N</v>
      </c>
      <c r="BU16" s="2" t="str">
        <f>IF(COUNTIF('Table 10'!I17:J17,"-")&lt;COUNTA('Table 10'!I17:J17),"Y","N")</f>
        <v>N</v>
      </c>
      <c r="BV16" s="13" t="str">
        <f>IF('Table 10'!K17="-","-",1)</f>
        <v>-</v>
      </c>
      <c r="BW16" s="13">
        <f>IF('Table 10'!L17="-","-",1)</f>
        <v>1</v>
      </c>
      <c r="BX16" s="13" t="str">
        <f>IF('Table 10'!M17="-","-",1)</f>
        <v>-</v>
      </c>
    </row>
    <row r="17" spans="1:76" ht="13" x14ac:dyDescent="0.3">
      <c r="A17" s="44" t="s">
        <v>873</v>
      </c>
      <c r="B17" s="5">
        <f>'Table 1'!B18</f>
        <v>0</v>
      </c>
      <c r="C17" s="5">
        <f>'Table 1'!C18</f>
        <v>1</v>
      </c>
      <c r="D17" s="5" t="str">
        <f>'Table 1'!D18</f>
        <v>PAHs</v>
      </c>
      <c r="E17" s="5" t="str">
        <f>'Table 1'!E18</f>
        <v>B</v>
      </c>
      <c r="F17" s="5" t="str">
        <f>'Table 1'!F18</f>
        <v>Dibenzo(ah)anthracene</v>
      </c>
      <c r="G17" s="12" t="str">
        <f>'Table 1'!G18</f>
        <v>53-70-3</v>
      </c>
      <c r="H17" s="118" t="str">
        <f>'Table 1'!H18</f>
        <v>200-181-8</v>
      </c>
      <c r="I17" s="88" t="str">
        <f>IF('Table 2'!BB17=1,"Y","")</f>
        <v/>
      </c>
      <c r="J17" s="86" t="str">
        <f>IF('Table 2'!BC17="-","","Y")</f>
        <v/>
      </c>
      <c r="K17" s="86" t="str">
        <f>IF('Table 3'!R17="","","Y")</f>
        <v/>
      </c>
      <c r="L17" s="86" t="str">
        <f>IF('Table 2'!BD17="Y","Y","")</f>
        <v/>
      </c>
      <c r="M17" s="86" t="str">
        <f>IF('Table 2'!BE17=1,"Y","")</f>
        <v>Y</v>
      </c>
      <c r="N17" s="86" t="str">
        <f>IF('Table 2'!BF17="Y","Y","")</f>
        <v>Y</v>
      </c>
      <c r="O17" s="86" t="str">
        <f>IF('Table 2'!BG17=1,"Y","")</f>
        <v/>
      </c>
      <c r="P17" s="86" t="str">
        <f>IF('Table 2'!BH17=1,"Y","")</f>
        <v/>
      </c>
      <c r="Q17" s="86" t="str">
        <f>IF('Table 2'!BI17=1,"Y","")</f>
        <v/>
      </c>
      <c r="R17" s="86" t="str">
        <f>IF('Table 2'!BJ17="Y","Y","")</f>
        <v/>
      </c>
      <c r="S17" s="86" t="str">
        <f>IF('Table 2'!BK17=1,"Y","")</f>
        <v>Y</v>
      </c>
      <c r="T17" s="86" t="str">
        <f>IF('Table 2'!BL17=1,"Y","")</f>
        <v/>
      </c>
      <c r="U17" s="86" t="str">
        <f>IF('Table 2'!BM17=1,"Y","")</f>
        <v>Y</v>
      </c>
      <c r="V17" s="86" t="str">
        <f>IF('Table 2'!BN17="Y","Y","")</f>
        <v/>
      </c>
      <c r="W17" s="86" t="str">
        <f>IF('Table 2'!BO17=1,"Y","")</f>
        <v/>
      </c>
      <c r="X17" s="86" t="str">
        <f>IF('Table 2'!BP17=1,"Y","")</f>
        <v/>
      </c>
      <c r="Y17" s="86" t="str">
        <f>IF('Table 2'!BQ17=1,"Y","")</f>
        <v/>
      </c>
      <c r="Z17" s="86" t="str">
        <f>IF('Table 2'!BR17="Y","Y","")</f>
        <v/>
      </c>
      <c r="AA17" s="86" t="str">
        <f>IF('Table 2'!BS17=1,"Y","")</f>
        <v/>
      </c>
      <c r="AB17" s="86" t="str">
        <f>IF('Table 2'!BT17="Y","Y","")</f>
        <v/>
      </c>
      <c r="AC17" s="86" t="str">
        <f>IF('Table 2'!BU17="Y","Y","")</f>
        <v/>
      </c>
      <c r="AD17" s="86" t="str">
        <f>IF('Table 2'!BV17=1,"Y","")</f>
        <v/>
      </c>
      <c r="AE17" s="86" t="str">
        <f>IF('Table 2'!BW17=1,"Y","")</f>
        <v/>
      </c>
      <c r="AF17" s="86" t="str">
        <f>IF('Table 2'!BX17=1,"Y","")</f>
        <v/>
      </c>
      <c r="AG17" s="87" t="str">
        <f>IF('Table 11 Profess+consumer'!B17=1,"Y","")</f>
        <v>Y</v>
      </c>
      <c r="AH17" s="87" t="str">
        <f>IF(COUNT('Table 12 Class+OSH+waste'!K17:P17,"")&lt;COUNTA('Table 12 Class+OSH+waste'!K17:P17),"Y","")</f>
        <v>Y</v>
      </c>
      <c r="AI17" s="87" t="str">
        <f>IF(COUNT('Table 12 Class+OSH+waste'!Q17:V17,"")&lt;COUNTA('Table 12 Class+OSH+waste'!Q17:V17),"Y","")</f>
        <v>Y</v>
      </c>
      <c r="AJ17" s="89" t="str">
        <f>IF('Table 13 Environmental'!B18=1,"Y","")</f>
        <v/>
      </c>
      <c r="BB17" s="2" t="str">
        <f>IF(COUNTIF('Table 3'!I17:O17,"-")&lt;COUNTA('Table 3'!I17:O17),1,"-")</f>
        <v>-</v>
      </c>
      <c r="BC17" s="2" t="str">
        <f>'Table 3'!P17</f>
        <v>-</v>
      </c>
      <c r="BD17" s="2" t="str">
        <f>'Table 3'!Q17</f>
        <v>-</v>
      </c>
      <c r="BE17" s="13">
        <f>IF(COUNTIF('Table 4'!I17:N17,"-")&lt;COUNTA('Table 4'!I17:N17),1,"-")</f>
        <v>1</v>
      </c>
      <c r="BF17" s="14" t="str">
        <f>IF(COUNTIF('Table 4'!O17:AO17,"-")&lt;COUNTA('Table 4'!O17:AO17),"Y","N")</f>
        <v>Y</v>
      </c>
      <c r="BG17" s="13" t="str">
        <f>IF(COUNTIF('Table 5'!I17:M17,"-")&lt;COUNTA('Table 5'!I17:M17),1,"-")</f>
        <v>-</v>
      </c>
      <c r="BH17" s="13" t="str">
        <f>IF(COUNTIF('Table 5'!N17:S17,"-")&lt;COUNTA('Table 5'!N17:S17),1,"-")</f>
        <v>-</v>
      </c>
      <c r="BI17" s="13" t="str">
        <f>IF(COUNTIF('Table 5'!T17:U17,"-")&lt;COUNTA('Table 5'!T17:U17),1,"-")</f>
        <v>-</v>
      </c>
      <c r="BJ17" s="15" t="str">
        <f>IF(COUNTIF('Table 5'!V17:AP17,"-")&lt;COUNTA('Table 5'!V17:AP17),"Y","N")</f>
        <v>N</v>
      </c>
      <c r="BK17" s="13">
        <f>IF(COUNTIF('Table 6'!I17:P17,"-")&lt;COUNTA('Table 6'!I17:P17),1,"-")</f>
        <v>1</v>
      </c>
      <c r="BL17" s="13" t="str">
        <f>IF(COUNTIF('Table 6'!Q17:AC17,"-")&lt;COUNTA('Table 6'!Q17:AC17),1,"-")</f>
        <v>-</v>
      </c>
      <c r="BM17" s="13">
        <f>IF(COUNTIF('Table 7'!I17:P17,"-")&lt;COUNTA('Table 7'!I17:P17),1,"-")</f>
        <v>1</v>
      </c>
      <c r="BN17" s="14" t="str">
        <f>IF(COUNTIF('Table 7'!Q17:AV17,"-")&lt;COUNTA('Table 7'!Q17:AV17),"Y","N")</f>
        <v>N</v>
      </c>
      <c r="BO17" s="13" t="str">
        <f>IF('Table 8'!I17="-","-",1)</f>
        <v>-</v>
      </c>
      <c r="BP17" s="13" t="str">
        <f>IF('Table 8'!K17="-","-",1)</f>
        <v>-</v>
      </c>
      <c r="BQ17" s="13" t="str">
        <f>IF('Table 8'!L17="-","-",1)</f>
        <v>-</v>
      </c>
      <c r="BR17" s="2" t="str">
        <f>IF(COUNTIF('Table 8'!M17:S17,"-")&lt;COUNTA('Table 8'!M17:S17),"Y","N")</f>
        <v>N</v>
      </c>
      <c r="BS17" s="13" t="str">
        <f>IF(COUNTIF('Table 8'!T17:AJ17,"-")&lt;COUNTA('Table 8'!T17:AJ17),1,"-")</f>
        <v>-</v>
      </c>
      <c r="BT17" s="14" t="str">
        <f>IF('Table 9'!B17=1,"Y","N")</f>
        <v>N</v>
      </c>
      <c r="BU17" s="2" t="str">
        <f>IF(COUNTIF('Table 10'!I18:J18,"-")&lt;COUNTA('Table 10'!I18:J18),"Y","N")</f>
        <v>N</v>
      </c>
      <c r="BV17" s="13" t="str">
        <f>IF('Table 10'!K18="-","-",1)</f>
        <v>-</v>
      </c>
      <c r="BW17" s="13" t="str">
        <f>IF('Table 10'!L18="-","-",1)</f>
        <v>-</v>
      </c>
      <c r="BX17" s="13" t="str">
        <f>IF('Table 10'!M18="-","-",1)</f>
        <v>-</v>
      </c>
    </row>
    <row r="18" spans="1:76" ht="13" x14ac:dyDescent="0.3">
      <c r="B18" s="5">
        <f>'Table 1'!B19</f>
        <v>0</v>
      </c>
      <c r="C18" s="5">
        <f>'Table 1'!C19</f>
        <v>1</v>
      </c>
      <c r="D18" s="5" t="str">
        <f>'Table 1'!D19</f>
        <v>PAHs</v>
      </c>
      <c r="E18" s="5" t="str">
        <f>'Table 1'!E19</f>
        <v>B</v>
      </c>
      <c r="F18" s="5" t="str">
        <f>'Table 1'!F19</f>
        <v>Fluoranthene</v>
      </c>
      <c r="G18" s="12" t="str">
        <f>'Table 1'!G19</f>
        <v>206-44-0</v>
      </c>
      <c r="H18" s="118" t="str">
        <f>'Table 1'!H19</f>
        <v>205-912-4</v>
      </c>
      <c r="I18" s="88" t="str">
        <f>IF('Table 2'!BB18=1,"Y","")</f>
        <v/>
      </c>
      <c r="J18" s="86" t="str">
        <f>IF('Table 2'!BC18="-","","Y")</f>
        <v/>
      </c>
      <c r="K18" s="86" t="str">
        <f>IF('Table 3'!R18="","","Y")</f>
        <v/>
      </c>
      <c r="L18" s="86" t="str">
        <f>IF('Table 2'!BD18="Y","Y","")</f>
        <v/>
      </c>
      <c r="M18" s="86" t="str">
        <f>IF('Table 2'!BE18=1,"Y","")</f>
        <v/>
      </c>
      <c r="N18" s="86" t="str">
        <f>IF('Table 2'!BF18="Y","Y","")</f>
        <v/>
      </c>
      <c r="O18" s="86" t="str">
        <f>IF('Table 2'!BG18=1,"Y","")</f>
        <v>Y</v>
      </c>
      <c r="P18" s="86" t="str">
        <f>IF('Table 2'!BH18=1,"Y","")</f>
        <v>Y</v>
      </c>
      <c r="Q18" s="86" t="str">
        <f>IF('Table 2'!BI18=1,"Y","")</f>
        <v/>
      </c>
      <c r="R18" s="86" t="str">
        <f>IF('Table 2'!BJ18="Y","Y","")</f>
        <v>Y</v>
      </c>
      <c r="S18" s="86" t="str">
        <f>IF('Table 2'!BK18=1,"Y","")</f>
        <v>Y</v>
      </c>
      <c r="T18" s="86" t="str">
        <f>IF('Table 2'!BL18=1,"Y","")</f>
        <v/>
      </c>
      <c r="U18" s="86" t="str">
        <f>IF('Table 2'!BM18=1,"Y","")</f>
        <v/>
      </c>
      <c r="V18" s="86" t="str">
        <f>IF('Table 2'!BN18="Y","Y","")</f>
        <v/>
      </c>
      <c r="W18" s="86" t="str">
        <f>IF('Table 2'!BO18=1,"Y","")</f>
        <v/>
      </c>
      <c r="X18" s="86" t="str">
        <f>IF('Table 2'!BP18=1,"Y","")</f>
        <v/>
      </c>
      <c r="Y18" s="86" t="str">
        <f>IF('Table 2'!BQ18=1,"Y","")</f>
        <v/>
      </c>
      <c r="Z18" s="86" t="str">
        <f>IF('Table 2'!BR18="Y","Y","")</f>
        <v/>
      </c>
      <c r="AA18" s="86" t="str">
        <f>IF('Table 2'!BS18=1,"Y","")</f>
        <v/>
      </c>
      <c r="AB18" s="86" t="str">
        <f>IF('Table 2'!BT18="Y","Y","")</f>
        <v/>
      </c>
      <c r="AC18" s="86" t="str">
        <f>IF('Table 2'!BU18="Y","Y","")</f>
        <v/>
      </c>
      <c r="AD18" s="86" t="str">
        <f>IF('Table 2'!BV18=1,"Y","")</f>
        <v>Y</v>
      </c>
      <c r="AE18" s="86" t="str">
        <f>IF('Table 2'!BW18=1,"Y","")</f>
        <v>Y</v>
      </c>
      <c r="AF18" s="86" t="str">
        <f>IF('Table 2'!BX18=1,"Y","")</f>
        <v/>
      </c>
      <c r="AG18" s="87" t="str">
        <f>IF('Table 11 Profess+consumer'!B18=1,"Y","")</f>
        <v>Y</v>
      </c>
      <c r="AH18" s="87" t="str">
        <f>IF(COUNT('Table 12 Class+OSH+waste'!K18:P18,"")&lt;COUNTA('Table 12 Class+OSH+waste'!K18:P18),"Y","")</f>
        <v/>
      </c>
      <c r="AI18" s="87" t="str">
        <f>IF(COUNT('Table 12 Class+OSH+waste'!Q18:V18,"")&lt;COUNTA('Table 12 Class+OSH+waste'!Q18:V18),"Y","")</f>
        <v/>
      </c>
      <c r="AJ18" s="89" t="str">
        <f>IF('Table 13 Environmental'!B19=1,"Y","")</f>
        <v>Y</v>
      </c>
      <c r="BB18" s="2" t="str">
        <f>IF(COUNTIF('Table 3'!I18:O18,"-")&lt;COUNTA('Table 3'!I18:O18),1,"-")</f>
        <v>-</v>
      </c>
      <c r="BC18" s="2" t="str">
        <f>'Table 3'!P18</f>
        <v>-</v>
      </c>
      <c r="BD18" s="2" t="str">
        <f>'Table 3'!Q18</f>
        <v>-</v>
      </c>
      <c r="BE18" s="13" t="str">
        <f>IF(COUNTIF('Table 4'!I18:N18,"-")&lt;COUNTA('Table 4'!I18:N18),1,"-")</f>
        <v>-</v>
      </c>
      <c r="BF18" s="14" t="str">
        <f>IF(COUNTIF('Table 4'!O18:AO18,"-")&lt;COUNTA('Table 4'!O18:AO18),"Y","N")</f>
        <v>N</v>
      </c>
      <c r="BG18" s="13">
        <f>IF(COUNTIF('Table 5'!I18:M18,"-")&lt;COUNTA('Table 5'!I18:M18),1,"-")</f>
        <v>1</v>
      </c>
      <c r="BH18" s="13">
        <f>IF(COUNTIF('Table 5'!N18:S18,"-")&lt;COUNTA('Table 5'!N18:S18),1,"-")</f>
        <v>1</v>
      </c>
      <c r="BI18" s="13" t="str">
        <f>IF(COUNTIF('Table 5'!T18:U18,"-")&lt;COUNTA('Table 5'!T18:U18),1,"-")</f>
        <v>-</v>
      </c>
      <c r="BJ18" s="15" t="str">
        <f>IF(COUNTIF('Table 5'!V18:AP18,"-")&lt;COUNTA('Table 5'!V18:AP18),"Y","N")</f>
        <v>Y</v>
      </c>
      <c r="BK18" s="13">
        <f>IF(COUNTIF('Table 6'!I18:P18,"-")&lt;COUNTA('Table 6'!I18:P18),1,"-")</f>
        <v>1</v>
      </c>
      <c r="BL18" s="13" t="str">
        <f>IF(COUNTIF('Table 6'!Q18:AC18,"-")&lt;COUNTA('Table 6'!Q18:AC18),1,"-")</f>
        <v>-</v>
      </c>
      <c r="BM18" s="13" t="str">
        <f>IF(COUNTIF('Table 7'!I18:P18,"-")&lt;COUNTA('Table 7'!I18:P18),1,"-")</f>
        <v>-</v>
      </c>
      <c r="BN18" s="14" t="str">
        <f>IF(COUNTIF('Table 7'!Q18:AV18,"-")&lt;COUNTA('Table 7'!Q18:AV18),"Y","N")</f>
        <v>N</v>
      </c>
      <c r="BO18" s="13" t="str">
        <f>IF('Table 8'!I18="-","-",1)</f>
        <v>-</v>
      </c>
      <c r="BP18" s="13" t="str">
        <f>IF('Table 8'!K18="-","-",1)</f>
        <v>-</v>
      </c>
      <c r="BQ18" s="13" t="str">
        <f>IF('Table 8'!L18="-","-",1)</f>
        <v>-</v>
      </c>
      <c r="BR18" s="2" t="str">
        <f>IF(COUNTIF('Table 8'!M18:S18,"-")&lt;COUNTA('Table 8'!M18:S18),"Y","N")</f>
        <v>N</v>
      </c>
      <c r="BS18" s="13" t="str">
        <f>IF(COUNTIF('Table 8'!T18:AJ18,"-")&lt;COUNTA('Table 8'!T18:AJ18),1,"-")</f>
        <v>-</v>
      </c>
      <c r="BT18" s="14" t="str">
        <f>IF('Table 9'!B18=1,"Y","N")</f>
        <v>N</v>
      </c>
      <c r="BU18" s="2" t="str">
        <f>IF(COUNTIF('Table 10'!I19:J19,"-")&lt;COUNTA('Table 10'!I19:J19),"Y","N")</f>
        <v>N</v>
      </c>
      <c r="BV18" s="13">
        <f>IF('Table 10'!K19="-","-",1)</f>
        <v>1</v>
      </c>
      <c r="BW18" s="13">
        <f>IF('Table 10'!L19="-","-",1)</f>
        <v>1</v>
      </c>
      <c r="BX18" s="13" t="str">
        <f>IF('Table 10'!M19="-","-",1)</f>
        <v>-</v>
      </c>
    </row>
    <row r="19" spans="1:76" ht="13" x14ac:dyDescent="0.3">
      <c r="B19" s="5">
        <f>'Table 1'!B20</f>
        <v>0</v>
      </c>
      <c r="C19" s="5">
        <f>'Table 1'!C20</f>
        <v>1</v>
      </c>
      <c r="D19" s="5" t="str">
        <f>'Table 1'!D20</f>
        <v>PAHs</v>
      </c>
      <c r="E19" s="5" t="str">
        <f>'Table 1'!E20</f>
        <v>B</v>
      </c>
      <c r="F19" s="5" t="str">
        <f>'Table 1'!F20</f>
        <v>Fluorene</v>
      </c>
      <c r="G19" s="12" t="str">
        <f>'Table 1'!G20</f>
        <v>86-73-7</v>
      </c>
      <c r="H19" s="118" t="str">
        <f>'Table 1'!H20</f>
        <v>201-695-5</v>
      </c>
      <c r="I19" s="88" t="str">
        <f>IF('Table 2'!BB19=1,"Y","")</f>
        <v/>
      </c>
      <c r="J19" s="86" t="str">
        <f>IF('Table 2'!BC19="-","","Y")</f>
        <v/>
      </c>
      <c r="K19" s="86" t="str">
        <f>IF('Table 3'!R19="","","Y")</f>
        <v/>
      </c>
      <c r="L19" s="86" t="str">
        <f>IF('Table 2'!BD19="Y","Y","")</f>
        <v/>
      </c>
      <c r="M19" s="86" t="str">
        <f>IF('Table 2'!BE19=1,"Y","")</f>
        <v/>
      </c>
      <c r="N19" s="86" t="str">
        <f>IF('Table 2'!BF19="Y","Y","")</f>
        <v/>
      </c>
      <c r="O19" s="86" t="str">
        <f>IF('Table 2'!BG19=1,"Y","")</f>
        <v/>
      </c>
      <c r="P19" s="86" t="str">
        <f>IF('Table 2'!BH19=1,"Y","")</f>
        <v/>
      </c>
      <c r="Q19" s="86" t="str">
        <f>IF('Table 2'!BI19=1,"Y","")</f>
        <v/>
      </c>
      <c r="R19" s="86" t="str">
        <f>IF('Table 2'!BJ19="Y","Y","")</f>
        <v/>
      </c>
      <c r="S19" s="86" t="str">
        <f>IF('Table 2'!BK19=1,"Y","")</f>
        <v/>
      </c>
      <c r="T19" s="86" t="str">
        <f>IF('Table 2'!BL19=1,"Y","")</f>
        <v/>
      </c>
      <c r="U19" s="86" t="str">
        <f>IF('Table 2'!BM19=1,"Y","")</f>
        <v/>
      </c>
      <c r="V19" s="86" t="str">
        <f>IF('Table 2'!BN19="Y","Y","")</f>
        <v/>
      </c>
      <c r="W19" s="86" t="str">
        <f>IF('Table 2'!BO19=1,"Y","")</f>
        <v/>
      </c>
      <c r="X19" s="86" t="str">
        <f>IF('Table 2'!BP19=1,"Y","")</f>
        <v>Y</v>
      </c>
      <c r="Y19" s="86" t="str">
        <f>IF('Table 2'!BQ19=1,"Y","")</f>
        <v/>
      </c>
      <c r="Z19" s="86" t="str">
        <f>IF('Table 2'!BR19="Y","Y","")</f>
        <v>Y</v>
      </c>
      <c r="AA19" s="86" t="str">
        <f>IF('Table 2'!BS19=1,"Y","")</f>
        <v/>
      </c>
      <c r="AB19" s="86" t="str">
        <f>IF('Table 2'!BT19="Y","Y","")</f>
        <v/>
      </c>
      <c r="AC19" s="86" t="str">
        <f>IF('Table 2'!BU19="Y","Y","")</f>
        <v/>
      </c>
      <c r="AD19" s="86" t="str">
        <f>IF('Table 2'!BV19=1,"Y","")</f>
        <v/>
      </c>
      <c r="AE19" s="86" t="str">
        <f>IF('Table 2'!BW19=1,"Y","")</f>
        <v/>
      </c>
      <c r="AF19" s="86" t="str">
        <f>IF('Table 2'!BX19=1,"Y","")</f>
        <v/>
      </c>
      <c r="AG19" s="87" t="str">
        <f>IF('Table 11 Profess+consumer'!B19=1,"Y","")</f>
        <v>Y</v>
      </c>
      <c r="AH19" s="87" t="str">
        <f>IF(COUNT('Table 12 Class+OSH+waste'!K19:P19,"")&lt;COUNTA('Table 12 Class+OSH+waste'!K19:P19),"Y","")</f>
        <v/>
      </c>
      <c r="AI19" s="87" t="str">
        <f>IF(COUNT('Table 12 Class+OSH+waste'!Q19:V19,"")&lt;COUNTA('Table 12 Class+OSH+waste'!Q19:V19),"Y","")</f>
        <v/>
      </c>
      <c r="AJ19" s="89" t="str">
        <f>IF('Table 13 Environmental'!B20=1,"Y","")</f>
        <v/>
      </c>
      <c r="BB19" s="2" t="str">
        <f>IF(COUNTIF('Table 3'!I19:O19,"-")&lt;COUNTA('Table 3'!I19:O19),1,"-")</f>
        <v>-</v>
      </c>
      <c r="BC19" s="2" t="str">
        <f>'Table 3'!P19</f>
        <v>-</v>
      </c>
      <c r="BD19" s="2" t="str">
        <f>'Table 3'!Q19</f>
        <v>-</v>
      </c>
      <c r="BE19" s="13" t="str">
        <f>IF(COUNTIF('Table 4'!I19:N19,"-")&lt;COUNTA('Table 4'!I19:N19),1,"-")</f>
        <v>-</v>
      </c>
      <c r="BF19" s="14" t="str">
        <f>IF(COUNTIF('Table 4'!O19:AO19,"-")&lt;COUNTA('Table 4'!O19:AO19),"Y","N")</f>
        <v>N</v>
      </c>
      <c r="BG19" s="13" t="str">
        <f>IF(COUNTIF('Table 5'!I19:M19,"-")&lt;COUNTA('Table 5'!I19:M19),1,"-")</f>
        <v>-</v>
      </c>
      <c r="BH19" s="13" t="str">
        <f>IF(COUNTIF('Table 5'!N19:S19,"-")&lt;COUNTA('Table 5'!N19:S19),1,"-")</f>
        <v>-</v>
      </c>
      <c r="BI19" s="13" t="str">
        <f>IF(COUNTIF('Table 5'!T19:U19,"-")&lt;COUNTA('Table 5'!T19:U19),1,"-")</f>
        <v>-</v>
      </c>
      <c r="BJ19" s="15" t="str">
        <f>IF(COUNTIF('Table 5'!V19:AP19,"-")&lt;COUNTA('Table 5'!V19:AP19),"Y","N")</f>
        <v>N</v>
      </c>
      <c r="BK19" s="13" t="str">
        <f>IF(COUNTIF('Table 6'!I19:P19,"-")&lt;COUNTA('Table 6'!I19:P19),1,"-")</f>
        <v>-</v>
      </c>
      <c r="BL19" s="13" t="str">
        <f>IF(COUNTIF('Table 6'!Q19:AC19,"-")&lt;COUNTA('Table 6'!Q19:AC19),1,"-")</f>
        <v>-</v>
      </c>
      <c r="BM19" s="13" t="str">
        <f>IF(COUNTIF('Table 7'!I19:P19,"-")&lt;COUNTA('Table 7'!I19:P19),1,"-")</f>
        <v>-</v>
      </c>
      <c r="BN19" s="14" t="str">
        <f>IF(COUNTIF('Table 7'!Q19:AV19,"-")&lt;COUNTA('Table 7'!Q19:AV19),"Y","N")</f>
        <v>N</v>
      </c>
      <c r="BO19" s="13" t="str">
        <f>IF('Table 8'!I19="-","-",1)</f>
        <v>-</v>
      </c>
      <c r="BP19" s="13">
        <f>IF('Table 8'!K19="-","-",1)</f>
        <v>1</v>
      </c>
      <c r="BQ19" s="13" t="str">
        <f>IF('Table 8'!L19="-","-",1)</f>
        <v>-</v>
      </c>
      <c r="BR19" s="2" t="str">
        <f>IF(COUNTIF('Table 8'!M19:S19,"-")&lt;COUNTA('Table 8'!M19:S19),"Y","N")</f>
        <v>Y</v>
      </c>
      <c r="BS19" s="13" t="str">
        <f>IF(COUNTIF('Table 8'!T19:AJ19,"-")&lt;COUNTA('Table 8'!T19:AJ19),1,"-")</f>
        <v>-</v>
      </c>
      <c r="BT19" s="14" t="str">
        <f>IF('Table 9'!B19=1,"Y","N")</f>
        <v>N</v>
      </c>
      <c r="BU19" s="2" t="str">
        <f>IF(COUNTIF('Table 10'!I20:J20,"-")&lt;COUNTA('Table 10'!I20:J20),"Y","N")</f>
        <v>N</v>
      </c>
      <c r="BV19" s="13" t="str">
        <f>IF('Table 10'!K20="-","-",1)</f>
        <v>-</v>
      </c>
      <c r="BW19" s="13" t="str">
        <f>IF('Table 10'!L20="-","-",1)</f>
        <v>-</v>
      </c>
      <c r="BX19" s="13" t="str">
        <f>IF('Table 10'!M20="-","-",1)</f>
        <v>-</v>
      </c>
    </row>
    <row r="20" spans="1:76" ht="13" x14ac:dyDescent="0.3">
      <c r="B20" s="5">
        <f>'Table 1'!B21</f>
        <v>0</v>
      </c>
      <c r="C20" s="5">
        <f>'Table 1'!C21</f>
        <v>1</v>
      </c>
      <c r="D20" s="5" t="str">
        <f>'Table 1'!D21</f>
        <v>PAHs</v>
      </c>
      <c r="E20" s="5" t="str">
        <f>'Table 1'!E21</f>
        <v>B</v>
      </c>
      <c r="F20" s="5" t="str">
        <f>'Table 1'!F21</f>
        <v>Chrysene/Benzo(a)phenanthrene</v>
      </c>
      <c r="G20" s="12" t="str">
        <f>'Table 1'!G21</f>
        <v>218-01-9</v>
      </c>
      <c r="H20" s="118" t="str">
        <f>'Table 1'!H21</f>
        <v>205-923-4</v>
      </c>
      <c r="I20" s="88" t="str">
        <f>IF('Table 2'!BB20=1,"Y","")</f>
        <v/>
      </c>
      <c r="J20" s="86" t="str">
        <f>IF('Table 2'!BC20="-","","Y")</f>
        <v/>
      </c>
      <c r="K20" s="86" t="str">
        <f>IF('Table 3'!R20="","","Y")</f>
        <v/>
      </c>
      <c r="L20" s="86" t="str">
        <f>IF('Table 2'!BD20="Y","Y","")</f>
        <v/>
      </c>
      <c r="M20" s="86" t="str">
        <f>IF('Table 2'!BE20=1,"Y","")</f>
        <v>Y</v>
      </c>
      <c r="N20" s="86" t="str">
        <f>IF('Table 2'!BF20="Y","Y","")</f>
        <v>Y</v>
      </c>
      <c r="O20" s="86" t="str">
        <f>IF('Table 2'!BG20=1,"Y","")</f>
        <v>Y</v>
      </c>
      <c r="P20" s="86" t="str">
        <f>IF('Table 2'!BH20=1,"Y","")</f>
        <v>Y</v>
      </c>
      <c r="Q20" s="86" t="str">
        <f>IF('Table 2'!BI20=1,"Y","")</f>
        <v>Y</v>
      </c>
      <c r="R20" s="86" t="str">
        <f>IF('Table 2'!BJ20="Y","Y","")</f>
        <v>Y</v>
      </c>
      <c r="S20" s="86" t="str">
        <f>IF('Table 2'!BK20=1,"Y","")</f>
        <v>Y</v>
      </c>
      <c r="T20" s="86" t="str">
        <f>IF('Table 2'!BL20=1,"Y","")</f>
        <v/>
      </c>
      <c r="U20" s="86" t="str">
        <f>IF('Table 2'!BM20=1,"Y","")</f>
        <v>Y</v>
      </c>
      <c r="V20" s="86" t="str">
        <f>IF('Table 2'!BN20="Y","Y","")</f>
        <v/>
      </c>
      <c r="W20" s="86" t="str">
        <f>IF('Table 2'!BO20=1,"Y","")</f>
        <v/>
      </c>
      <c r="X20" s="86" t="str">
        <f>IF('Table 2'!BP20=1,"Y","")</f>
        <v/>
      </c>
      <c r="Y20" s="86" t="str">
        <f>IF('Table 2'!BQ20=1,"Y","")</f>
        <v/>
      </c>
      <c r="Z20" s="86" t="str">
        <f>IF('Table 2'!BR20="Y","Y","")</f>
        <v/>
      </c>
      <c r="AA20" s="86" t="str">
        <f>IF('Table 2'!BS20=1,"Y","")</f>
        <v/>
      </c>
      <c r="AB20" s="86" t="str">
        <f>IF('Table 2'!BT20="Y","Y","")</f>
        <v/>
      </c>
      <c r="AC20" s="86" t="str">
        <f>IF('Table 2'!BU20="Y","Y","")</f>
        <v/>
      </c>
      <c r="AD20" s="86" t="str">
        <f>IF('Table 2'!BV20=1,"Y","")</f>
        <v/>
      </c>
      <c r="AE20" s="86" t="str">
        <f>IF('Table 2'!BW20=1,"Y","")</f>
        <v/>
      </c>
      <c r="AF20" s="86" t="str">
        <f>IF('Table 2'!BX20=1,"Y","")</f>
        <v/>
      </c>
      <c r="AG20" s="87" t="str">
        <f>IF('Table 11 Profess+consumer'!B20=1,"Y","")</f>
        <v>Y</v>
      </c>
      <c r="AH20" s="87" t="str">
        <f>IF(COUNT('Table 12 Class+OSH+waste'!K20:P20,"")&lt;COUNTA('Table 12 Class+OSH+waste'!K20:P20),"Y","")</f>
        <v/>
      </c>
      <c r="AI20" s="87" t="str">
        <f>IF(COUNT('Table 12 Class+OSH+waste'!Q20:V20,"")&lt;COUNTA('Table 12 Class+OSH+waste'!Q20:V20),"Y","")</f>
        <v/>
      </c>
      <c r="AJ20" s="89" t="str">
        <f>IF('Table 13 Environmental'!B21=1,"Y","")</f>
        <v>Y</v>
      </c>
      <c r="BB20" s="2" t="str">
        <f>IF(COUNTIF('Table 3'!I20:O20,"-")&lt;COUNTA('Table 3'!I20:O20),1,"-")</f>
        <v>-</v>
      </c>
      <c r="BC20" s="2" t="str">
        <f>'Table 3'!P20</f>
        <v>-</v>
      </c>
      <c r="BD20" s="2" t="str">
        <f>'Table 3'!Q20</f>
        <v>-</v>
      </c>
      <c r="BE20" s="13">
        <f>IF(COUNTIF('Table 4'!I20:N20,"-")&lt;COUNTA('Table 4'!I20:N20),1,"-")</f>
        <v>1</v>
      </c>
      <c r="BF20" s="14" t="str">
        <f>IF(COUNTIF('Table 4'!O20:AO20,"-")&lt;COUNTA('Table 4'!O20:AO20),"Y","N")</f>
        <v>Y</v>
      </c>
      <c r="BG20" s="13">
        <f>IF(COUNTIF('Table 5'!I20:M20,"-")&lt;COUNTA('Table 5'!I20:M20),1,"-")</f>
        <v>1</v>
      </c>
      <c r="BH20" s="13">
        <f>IF(COUNTIF('Table 5'!N20:S20,"-")&lt;COUNTA('Table 5'!N20:S20),1,"-")</f>
        <v>1</v>
      </c>
      <c r="BI20" s="13">
        <f>IF(COUNTIF('Table 5'!T20:U20,"-")&lt;COUNTA('Table 5'!T20:U20),1,"-")</f>
        <v>1</v>
      </c>
      <c r="BJ20" s="15" t="str">
        <f>IF(COUNTIF('Table 5'!V20:AP20,"-")&lt;COUNTA('Table 5'!V20:AP20),"Y","N")</f>
        <v>Y</v>
      </c>
      <c r="BK20" s="13">
        <f>IF(COUNTIF('Table 6'!I20:P20,"-")&lt;COUNTA('Table 6'!I20:P20),1,"-")</f>
        <v>1</v>
      </c>
      <c r="BL20" s="13" t="str">
        <f>IF(COUNTIF('Table 6'!Q20:AC20,"-")&lt;COUNTA('Table 6'!Q20:AC20),1,"-")</f>
        <v>-</v>
      </c>
      <c r="BM20" s="13">
        <f>IF(COUNTIF('Table 7'!I20:P20,"-")&lt;COUNTA('Table 7'!I20:P20),1,"-")</f>
        <v>1</v>
      </c>
      <c r="BN20" s="14" t="str">
        <f>IF(COUNTIF('Table 7'!Q20:AV20,"-")&lt;COUNTA('Table 7'!Q20:AV20),"Y","N")</f>
        <v>N</v>
      </c>
      <c r="BO20" s="13" t="str">
        <f>IF('Table 8'!I20="-","-",1)</f>
        <v>-</v>
      </c>
      <c r="BP20" s="13" t="str">
        <f>IF('Table 8'!K20="-","-",1)</f>
        <v>-</v>
      </c>
      <c r="BQ20" s="13" t="str">
        <f>IF('Table 8'!L20="-","-",1)</f>
        <v>-</v>
      </c>
      <c r="BR20" s="2" t="str">
        <f>IF(COUNTIF('Table 8'!M20:S20,"-")&lt;COUNTA('Table 8'!M20:S20),"Y","N")</f>
        <v>N</v>
      </c>
      <c r="BS20" s="13" t="str">
        <f>IF(COUNTIF('Table 8'!T20:AJ20,"-")&lt;COUNTA('Table 8'!T20:AJ20),1,"-")</f>
        <v>-</v>
      </c>
      <c r="BT20" s="14" t="str">
        <f>IF('Table 9'!B20=1,"Y","N")</f>
        <v>N</v>
      </c>
      <c r="BU20" s="2" t="str">
        <f>IF(COUNTIF('Table 10'!I21:J21,"-")&lt;COUNTA('Table 10'!I21:J21),"Y","N")</f>
        <v>N</v>
      </c>
      <c r="BV20" s="13" t="str">
        <f>IF('Table 10'!K21="-","-",1)</f>
        <v>-</v>
      </c>
      <c r="BW20" s="13" t="str">
        <f>IF('Table 10'!L21="-","-",1)</f>
        <v>-</v>
      </c>
      <c r="BX20" s="13" t="str">
        <f>IF('Table 10'!M21="-","-",1)</f>
        <v>-</v>
      </c>
    </row>
    <row r="21" spans="1:76" ht="13" x14ac:dyDescent="0.3">
      <c r="A21" s="44" t="s">
        <v>873</v>
      </c>
      <c r="B21" s="5">
        <f>'Table 1'!B22</f>
        <v>0</v>
      </c>
      <c r="C21" s="5">
        <f>'Table 1'!C22</f>
        <v>1</v>
      </c>
      <c r="D21" s="5" t="str">
        <f>'Table 1'!D22</f>
        <v>PAHs</v>
      </c>
      <c r="E21" s="5" t="str">
        <f>'Table 1'!E22</f>
        <v>B</v>
      </c>
      <c r="F21" s="5" t="str">
        <f>'Table 1'!F22</f>
        <v>Indeno(123-cd)pyrene</v>
      </c>
      <c r="G21" s="12" t="str">
        <f>'Table 1'!G22</f>
        <v>193-39-5</v>
      </c>
      <c r="H21" s="118" t="str">
        <f>'Table 1'!H22</f>
        <v>205-893-2</v>
      </c>
      <c r="I21" s="88" t="str">
        <f>IF('Table 2'!BB21=1,"Y","")</f>
        <v/>
      </c>
      <c r="J21" s="86" t="str">
        <f>IF('Table 2'!BC21="-","","Y")</f>
        <v/>
      </c>
      <c r="K21" s="86" t="str">
        <f>IF('Table 3'!R21="","","Y")</f>
        <v/>
      </c>
      <c r="L21" s="86" t="str">
        <f>IF('Table 2'!BD21="Y","Y","")</f>
        <v/>
      </c>
      <c r="M21" s="86" t="str">
        <f>IF('Table 2'!BE21=1,"Y","")</f>
        <v/>
      </c>
      <c r="N21" s="86" t="str">
        <f>IF('Table 2'!BF21="Y","Y","")</f>
        <v/>
      </c>
      <c r="O21" s="86" t="str">
        <f>IF('Table 2'!BG21=1,"Y","")</f>
        <v/>
      </c>
      <c r="P21" s="86" t="str">
        <f>IF('Table 2'!BH21=1,"Y","")</f>
        <v/>
      </c>
      <c r="Q21" s="86" t="str">
        <f>IF('Table 2'!BI21=1,"Y","")</f>
        <v/>
      </c>
      <c r="R21" s="86" t="str">
        <f>IF('Table 2'!BJ21="Y","Y","")</f>
        <v/>
      </c>
      <c r="S21" s="86" t="str">
        <f>IF('Table 2'!BK21=1,"Y","")</f>
        <v/>
      </c>
      <c r="T21" s="86" t="str">
        <f>IF('Table 2'!BL21=1,"Y","")</f>
        <v/>
      </c>
      <c r="U21" s="86" t="str">
        <f>IF('Table 2'!BM21=1,"Y","")</f>
        <v/>
      </c>
      <c r="V21" s="86" t="str">
        <f>IF('Table 2'!BN21="Y","Y","")</f>
        <v/>
      </c>
      <c r="W21" s="86" t="str">
        <f>IF('Table 2'!BO21=1,"Y","")</f>
        <v/>
      </c>
      <c r="X21" s="86" t="str">
        <f>IF('Table 2'!BP21=1,"Y","")</f>
        <v/>
      </c>
      <c r="Y21" s="86" t="str">
        <f>IF('Table 2'!BQ21=1,"Y","")</f>
        <v/>
      </c>
      <c r="Z21" s="86" t="str">
        <f>IF('Table 2'!BR21="Y","Y","")</f>
        <v/>
      </c>
      <c r="AA21" s="86" t="str">
        <f>IF('Table 2'!BS21=1,"Y","")</f>
        <v/>
      </c>
      <c r="AB21" s="86" t="str">
        <f>IF('Table 2'!BT21="Y","Y","")</f>
        <v/>
      </c>
      <c r="AC21" s="86" t="str">
        <f>IF('Table 2'!BU21="Y","Y","")</f>
        <v/>
      </c>
      <c r="AD21" s="86" t="str">
        <f>IF('Table 2'!BV21=1,"Y","")</f>
        <v>Y</v>
      </c>
      <c r="AE21" s="86" t="str">
        <f>IF('Table 2'!BW21=1,"Y","")</f>
        <v>Y</v>
      </c>
      <c r="AF21" s="86" t="str">
        <f>IF('Table 2'!BX21=1,"Y","")</f>
        <v/>
      </c>
      <c r="AG21" s="87" t="str">
        <f>IF('Table 11 Profess+consumer'!B21=1,"Y","")</f>
        <v>Y</v>
      </c>
      <c r="AH21" s="87" t="str">
        <f>IF(COUNT('Table 12 Class+OSH+waste'!K21:P21,"")&lt;COUNTA('Table 12 Class+OSH+waste'!K21:P21),"Y","")</f>
        <v>Y</v>
      </c>
      <c r="AI21" s="87" t="str">
        <f>IF(COUNT('Table 12 Class+OSH+waste'!Q21:V21,"")&lt;COUNTA('Table 12 Class+OSH+waste'!Q21:V21),"Y","")</f>
        <v>Y</v>
      </c>
      <c r="AJ21" s="89" t="str">
        <f>IF('Table 13 Environmental'!B22=1,"Y","")</f>
        <v>Y</v>
      </c>
      <c r="BB21" s="2" t="str">
        <f>IF(COUNTIF('Table 3'!I21:O21,"-")&lt;COUNTA('Table 3'!I21:O21),1,"-")</f>
        <v>-</v>
      </c>
      <c r="BC21" s="2" t="str">
        <f>'Table 3'!P21</f>
        <v>-</v>
      </c>
      <c r="BD21" s="2" t="str">
        <f>'Table 3'!Q21</f>
        <v>-</v>
      </c>
      <c r="BE21" s="13" t="str">
        <f>IF(COUNTIF('Table 4'!I21:N21,"-")&lt;COUNTA('Table 4'!I21:N21),1,"-")</f>
        <v>-</v>
      </c>
      <c r="BF21" s="14" t="str">
        <f>IF(COUNTIF('Table 4'!O21:AO21,"-")&lt;COUNTA('Table 4'!O21:AO21),"Y","N")</f>
        <v>N</v>
      </c>
      <c r="BG21" s="13" t="str">
        <f>IF(COUNTIF('Table 5'!I21:M21,"-")&lt;COUNTA('Table 5'!I21:M21),1,"-")</f>
        <v>-</v>
      </c>
      <c r="BH21" s="13" t="str">
        <f>IF(COUNTIF('Table 5'!N21:S21,"-")&lt;COUNTA('Table 5'!N21:S21),1,"-")</f>
        <v>-</v>
      </c>
      <c r="BI21" s="13" t="str">
        <f>IF(COUNTIF('Table 5'!T21:U21,"-")&lt;COUNTA('Table 5'!T21:U21),1,"-")</f>
        <v>-</v>
      </c>
      <c r="BJ21" s="15" t="str">
        <f>IF(COUNTIF('Table 5'!V21:AP21,"-")&lt;COUNTA('Table 5'!V21:AP21),"Y","N")</f>
        <v>N</v>
      </c>
      <c r="BK21" s="13" t="str">
        <f>IF(COUNTIF('Table 6'!I21:P21,"-")&lt;COUNTA('Table 6'!I21:P21),1,"-")</f>
        <v>-</v>
      </c>
      <c r="BL21" s="13" t="str">
        <f>IF(COUNTIF('Table 6'!Q21:AC21,"-")&lt;COUNTA('Table 6'!Q21:AC21),1,"-")</f>
        <v>-</v>
      </c>
      <c r="BM21" s="13" t="str">
        <f>IF(COUNTIF('Table 7'!I21:P21,"-")&lt;COUNTA('Table 7'!I21:P21),1,"-")</f>
        <v>-</v>
      </c>
      <c r="BN21" s="14" t="str">
        <f>IF(COUNTIF('Table 7'!Q21:AV21,"-")&lt;COUNTA('Table 7'!Q21:AV21),"Y","N")</f>
        <v>N</v>
      </c>
      <c r="BO21" s="13" t="str">
        <f>IF('Table 8'!I21="-","-",1)</f>
        <v>-</v>
      </c>
      <c r="BP21" s="13" t="str">
        <f>IF('Table 8'!K21="-","-",1)</f>
        <v>-</v>
      </c>
      <c r="BQ21" s="13" t="str">
        <f>IF('Table 8'!L21="-","-",1)</f>
        <v>-</v>
      </c>
      <c r="BR21" s="2" t="str">
        <f>IF(COUNTIF('Table 8'!M21:S21,"-")&lt;COUNTA('Table 8'!M21:S21),"Y","N")</f>
        <v>N</v>
      </c>
      <c r="BS21" s="13" t="str">
        <f>IF(COUNTIF('Table 8'!T21:AJ21,"-")&lt;COUNTA('Table 8'!T21:AJ21),1,"-")</f>
        <v>-</v>
      </c>
      <c r="BT21" s="14" t="str">
        <f>IF('Table 9'!B21=1,"Y","N")</f>
        <v>N</v>
      </c>
      <c r="BU21" s="2" t="str">
        <f>IF(COUNTIF('Table 10'!I22:J22,"-")&lt;COUNTA('Table 10'!I22:J22),"Y","N")</f>
        <v>N</v>
      </c>
      <c r="BV21" s="13">
        <f>IF('Table 10'!K22="-","-",1)</f>
        <v>1</v>
      </c>
      <c r="BW21" s="13">
        <f>IF('Table 10'!L22="-","-",1)</f>
        <v>1</v>
      </c>
      <c r="BX21" s="13" t="str">
        <f>IF('Table 10'!M22="-","-",1)</f>
        <v>-</v>
      </c>
    </row>
    <row r="22" spans="1:76" ht="13" x14ac:dyDescent="0.3">
      <c r="B22" s="5">
        <f>'Table 1'!B23</f>
        <v>0</v>
      </c>
      <c r="C22" s="5">
        <f>'Table 1'!C23</f>
        <v>1</v>
      </c>
      <c r="D22" s="5" t="str">
        <f>'Table 1'!D23</f>
        <v>PAHs</v>
      </c>
      <c r="E22" s="5" t="str">
        <f>'Table 1'!E23</f>
        <v>B</v>
      </c>
      <c r="F22" s="5" t="str">
        <f>'Table 1'!F23</f>
        <v>Naphthalene</v>
      </c>
      <c r="G22" s="12" t="str">
        <f>'Table 1'!G23</f>
        <v>91-20-3</v>
      </c>
      <c r="H22" s="118" t="str">
        <f>'Table 1'!H23</f>
        <v>202-049-5</v>
      </c>
      <c r="I22" s="88" t="str">
        <f>IF('Table 2'!BB22=1,"Y","")</f>
        <v/>
      </c>
      <c r="J22" s="86" t="str">
        <f>IF('Table 2'!BC22="-","","Y")</f>
        <v/>
      </c>
      <c r="K22" s="86" t="str">
        <f>IF('Table 3'!R22="","","Y")</f>
        <v/>
      </c>
      <c r="L22" s="86" t="str">
        <f>IF('Table 2'!BD22="Y","Y","")</f>
        <v/>
      </c>
      <c r="M22" s="86" t="str">
        <f>IF('Table 2'!BE22=1,"Y","")</f>
        <v/>
      </c>
      <c r="N22" s="86" t="str">
        <f>IF('Table 2'!BF22="Y","Y","")</f>
        <v/>
      </c>
      <c r="O22" s="86" t="str">
        <f>IF('Table 2'!BG22=1,"Y","")</f>
        <v/>
      </c>
      <c r="P22" s="86" t="str">
        <f>IF('Table 2'!BH22=1,"Y","")</f>
        <v/>
      </c>
      <c r="Q22" s="86" t="str">
        <f>IF('Table 2'!BI22=1,"Y","")</f>
        <v/>
      </c>
      <c r="R22" s="86" t="str">
        <f>IF('Table 2'!BJ22="Y","Y","")</f>
        <v/>
      </c>
      <c r="S22" s="86" t="str">
        <f>IF('Table 2'!BK22=1,"Y","")</f>
        <v>Y</v>
      </c>
      <c r="T22" s="86" t="str">
        <f>IF('Table 2'!BL22=1,"Y","")</f>
        <v>Y</v>
      </c>
      <c r="U22" s="86" t="str">
        <f>IF('Table 2'!BM22=1,"Y","")</f>
        <v>Y</v>
      </c>
      <c r="V22" s="86" t="str">
        <f>IF('Table 2'!BN22="Y","Y","")</f>
        <v/>
      </c>
      <c r="W22" s="86" t="str">
        <f>IF('Table 2'!BO22=1,"Y","")</f>
        <v>Y</v>
      </c>
      <c r="X22" s="86" t="str">
        <f>IF('Table 2'!BP22=1,"Y","")</f>
        <v>Y</v>
      </c>
      <c r="Y22" s="86" t="str">
        <f>IF('Table 2'!BQ22=1,"Y","")</f>
        <v/>
      </c>
      <c r="Z22" s="86" t="str">
        <f>IF('Table 2'!BR22="Y","Y","")</f>
        <v>Y</v>
      </c>
      <c r="AA22" s="86" t="str">
        <f>IF('Table 2'!BS22=1,"Y","")</f>
        <v/>
      </c>
      <c r="AB22" s="86" t="str">
        <f>IF('Table 2'!BT22="Y","Y","")</f>
        <v/>
      </c>
      <c r="AC22" s="86" t="str">
        <f>IF('Table 2'!BU22="Y","Y","")</f>
        <v>Y</v>
      </c>
      <c r="AD22" s="86" t="str">
        <f>IF('Table 2'!BV22=1,"Y","")</f>
        <v/>
      </c>
      <c r="AE22" s="86" t="str">
        <f>IF('Table 2'!BW22=1,"Y","")</f>
        <v>Y</v>
      </c>
      <c r="AF22" s="86" t="str">
        <f>IF('Table 2'!BX22=1,"Y","")</f>
        <v/>
      </c>
      <c r="AG22" s="87" t="str">
        <f>IF('Table 11 Profess+consumer'!B22=1,"Y","")</f>
        <v>Y</v>
      </c>
      <c r="AH22" s="87" t="str">
        <f>IF(COUNT('Table 12 Class+OSH+waste'!K22:P22,"")&lt;COUNTA('Table 12 Class+OSH+waste'!K22:P22),"Y","")</f>
        <v/>
      </c>
      <c r="AI22" s="87" t="str">
        <f>IF(COUNT('Table 12 Class+OSH+waste'!Q22:V22,"")&lt;COUNTA('Table 12 Class+OSH+waste'!Q22:V22),"Y","")</f>
        <v/>
      </c>
      <c r="AJ22" s="89" t="str">
        <f>IF('Table 13 Environmental'!B23=1,"Y","")</f>
        <v>Y</v>
      </c>
      <c r="BB22" s="2" t="str">
        <f>IF(COUNTIF('Table 3'!I22:O22,"-")&lt;COUNTA('Table 3'!I22:O22),1,"-")</f>
        <v>-</v>
      </c>
      <c r="BC22" s="2" t="str">
        <f>'Table 3'!P22</f>
        <v>-</v>
      </c>
      <c r="BD22" s="2" t="str">
        <f>'Table 3'!Q22</f>
        <v>-</v>
      </c>
      <c r="BE22" s="13" t="str">
        <f>IF(COUNTIF('Table 4'!I22:N22,"-")&lt;COUNTA('Table 4'!I22:N22),1,"-")</f>
        <v>-</v>
      </c>
      <c r="BF22" s="14" t="str">
        <f>IF(COUNTIF('Table 4'!O22:AO22,"-")&lt;COUNTA('Table 4'!O22:AO22),"Y","N")</f>
        <v>N</v>
      </c>
      <c r="BG22" s="13" t="str">
        <f>IF(COUNTIF('Table 5'!I22:M22,"-")&lt;COUNTA('Table 5'!I22:M22),1,"-")</f>
        <v>-</v>
      </c>
      <c r="BH22" s="13" t="str">
        <f>IF(COUNTIF('Table 5'!N22:S22,"-")&lt;COUNTA('Table 5'!N22:S22),1,"-")</f>
        <v>-</v>
      </c>
      <c r="BI22" s="13" t="str">
        <f>IF(COUNTIF('Table 5'!T22:U22,"-")&lt;COUNTA('Table 5'!T22:U22),1,"-")</f>
        <v>-</v>
      </c>
      <c r="BJ22" s="15" t="str">
        <f>IF(COUNTIF('Table 5'!V22:AP22,"-")&lt;COUNTA('Table 5'!V22:AP22),"Y","N")</f>
        <v>N</v>
      </c>
      <c r="BK22" s="13">
        <f>IF(COUNTIF('Table 6'!I22:P22,"-")&lt;COUNTA('Table 6'!I22:P22),1,"-")</f>
        <v>1</v>
      </c>
      <c r="BL22" s="13">
        <f>IF(COUNTIF('Table 6'!Q22:AC22,"-")&lt;COUNTA('Table 6'!Q22:AC22),1,"-")</f>
        <v>1</v>
      </c>
      <c r="BM22" s="13">
        <f>IF(COUNTIF('Table 7'!I22:P22,"-")&lt;COUNTA('Table 7'!I22:P22),1,"-")</f>
        <v>1</v>
      </c>
      <c r="BN22" s="14" t="str">
        <f>IF(COUNTIF('Table 7'!Q22:AV22,"-")&lt;COUNTA('Table 7'!Q22:AV22),"Y","N")</f>
        <v>N</v>
      </c>
      <c r="BO22" s="13">
        <f>IF('Table 8'!I22="-","-",1)</f>
        <v>1</v>
      </c>
      <c r="BP22" s="13">
        <f>IF('Table 8'!K22="-","-",1)</f>
        <v>1</v>
      </c>
      <c r="BQ22" s="13" t="str">
        <f>IF('Table 8'!L22="-","-",1)</f>
        <v>-</v>
      </c>
      <c r="BR22" s="2" t="str">
        <f>IF(COUNTIF('Table 8'!M22:S22,"-")&lt;COUNTA('Table 8'!M22:S22),"Y","N")</f>
        <v>Y</v>
      </c>
      <c r="BS22" s="13" t="str">
        <f>IF(COUNTIF('Table 8'!T22:AJ22,"-")&lt;COUNTA('Table 8'!T22:AJ22),1,"-")</f>
        <v>-</v>
      </c>
      <c r="BT22" s="14" t="str">
        <f>IF('Table 9'!B22=1,"Y","N")</f>
        <v>N</v>
      </c>
      <c r="BU22" s="2" t="str">
        <f>IF(COUNTIF('Table 10'!I23:J23,"-")&lt;COUNTA('Table 10'!I23:J23),"Y","N")</f>
        <v>Y</v>
      </c>
      <c r="BV22" s="13" t="str">
        <f>IF('Table 10'!K23="-","-",1)</f>
        <v>-</v>
      </c>
      <c r="BW22" s="13">
        <f>IF('Table 10'!L23="-","-",1)</f>
        <v>1</v>
      </c>
      <c r="BX22" s="13" t="str">
        <f>IF('Table 10'!M23="-","-",1)</f>
        <v>-</v>
      </c>
    </row>
    <row r="23" spans="1:76" ht="13" x14ac:dyDescent="0.3">
      <c r="B23" s="5">
        <f>'Table 1'!B24</f>
        <v>0</v>
      </c>
      <c r="C23" s="5">
        <f>'Table 1'!C24</f>
        <v>1</v>
      </c>
      <c r="D23" s="5" t="str">
        <f>'Table 1'!D24</f>
        <v>PAHs</v>
      </c>
      <c r="E23" s="5" t="str">
        <f>'Table 1'!E24</f>
        <v>B</v>
      </c>
      <c r="F23" s="5" t="str">
        <f>'Table 1'!F24</f>
        <v>Phenanthrene</v>
      </c>
      <c r="G23" s="12" t="str">
        <f>'Table 1'!G24</f>
        <v>85-01-8</v>
      </c>
      <c r="H23" s="118" t="str">
        <f>'Table 1'!H24</f>
        <v>201-581-5</v>
      </c>
      <c r="I23" s="88" t="str">
        <f>IF('Table 2'!BB23=1,"Y","")</f>
        <v/>
      </c>
      <c r="J23" s="86" t="str">
        <f>IF('Table 2'!BC23="-","","Y")</f>
        <v/>
      </c>
      <c r="K23" s="86" t="str">
        <f>IF('Table 3'!R23="","","Y")</f>
        <v/>
      </c>
      <c r="L23" s="86" t="str">
        <f>IF('Table 2'!BD23="Y","Y","")</f>
        <v/>
      </c>
      <c r="M23" s="86" t="str">
        <f>IF('Table 2'!BE23=1,"Y","")</f>
        <v/>
      </c>
      <c r="N23" s="86" t="str">
        <f>IF('Table 2'!BF23="Y","Y","")</f>
        <v/>
      </c>
      <c r="O23" s="86" t="str">
        <f>IF('Table 2'!BG23=1,"Y","")</f>
        <v>Y</v>
      </c>
      <c r="P23" s="86" t="str">
        <f>IF('Table 2'!BH23=1,"Y","")</f>
        <v>Y</v>
      </c>
      <c r="Q23" s="86" t="str">
        <f>IF('Table 2'!BI23=1,"Y","")</f>
        <v/>
      </c>
      <c r="R23" s="86" t="str">
        <f>IF('Table 2'!BJ23="Y","Y","")</f>
        <v>Y</v>
      </c>
      <c r="S23" s="86" t="str">
        <f>IF('Table 2'!BK23=1,"Y","")</f>
        <v>Y</v>
      </c>
      <c r="T23" s="86" t="str">
        <f>IF('Table 2'!BL23=1,"Y","")</f>
        <v/>
      </c>
      <c r="U23" s="86" t="str">
        <f>IF('Table 2'!BM23=1,"Y","")</f>
        <v/>
      </c>
      <c r="V23" s="86" t="str">
        <f>IF('Table 2'!BN23="Y","Y","")</f>
        <v/>
      </c>
      <c r="W23" s="86" t="str">
        <f>IF('Table 2'!BO23=1,"Y","")</f>
        <v/>
      </c>
      <c r="X23" s="86" t="str">
        <f>IF('Table 2'!BP23=1,"Y","")</f>
        <v/>
      </c>
      <c r="Y23" s="86" t="str">
        <f>IF('Table 2'!BQ23=1,"Y","")</f>
        <v/>
      </c>
      <c r="Z23" s="86" t="str">
        <f>IF('Table 2'!BR23="Y","Y","")</f>
        <v/>
      </c>
      <c r="AA23" s="86" t="str">
        <f>IF('Table 2'!BS23=1,"Y","")</f>
        <v/>
      </c>
      <c r="AB23" s="86" t="str">
        <f>IF('Table 2'!BT23="Y","Y","")</f>
        <v/>
      </c>
      <c r="AC23" s="86" t="str">
        <f>IF('Table 2'!BU23="Y","Y","")</f>
        <v/>
      </c>
      <c r="AD23" s="86" t="str">
        <f>IF('Table 2'!BV23=1,"Y","")</f>
        <v/>
      </c>
      <c r="AE23" s="86" t="str">
        <f>IF('Table 2'!BW23=1,"Y","")</f>
        <v/>
      </c>
      <c r="AF23" s="86" t="str">
        <f>IF('Table 2'!BX23=1,"Y","")</f>
        <v/>
      </c>
      <c r="AG23" s="87" t="str">
        <f>IF('Table 11 Profess+consumer'!B23=1,"Y","")</f>
        <v>Y</v>
      </c>
      <c r="AH23" s="87" t="str">
        <f>IF(COUNT('Table 12 Class+OSH+waste'!K23:P23,"")&lt;COUNTA('Table 12 Class+OSH+waste'!K23:P23),"Y","")</f>
        <v/>
      </c>
      <c r="AI23" s="87" t="str">
        <f>IF(COUNT('Table 12 Class+OSH+waste'!Q23:V23,"")&lt;COUNTA('Table 12 Class+OSH+waste'!Q23:V23),"Y","")</f>
        <v/>
      </c>
      <c r="AJ23" s="89" t="str">
        <f>IF('Table 13 Environmental'!B24=1,"Y","")</f>
        <v/>
      </c>
      <c r="BB23" s="2" t="str">
        <f>IF(COUNTIF('Table 3'!I23:O23,"-")&lt;COUNTA('Table 3'!I23:O23),1,"-")</f>
        <v>-</v>
      </c>
      <c r="BC23" s="2" t="str">
        <f>'Table 3'!P23</f>
        <v>-</v>
      </c>
      <c r="BD23" s="2" t="str">
        <f>'Table 3'!Q23</f>
        <v>-</v>
      </c>
      <c r="BE23" s="13" t="str">
        <f>IF(COUNTIF('Table 4'!I23:N23,"-")&lt;COUNTA('Table 4'!I23:N23),1,"-")</f>
        <v>-</v>
      </c>
      <c r="BF23" s="14" t="str">
        <f>IF(COUNTIF('Table 4'!O23:AO23,"-")&lt;COUNTA('Table 4'!O23:AO23),"Y","N")</f>
        <v>N</v>
      </c>
      <c r="BG23" s="13">
        <f>IF(COUNTIF('Table 5'!I23:M23,"-")&lt;COUNTA('Table 5'!I23:M23),1,"-")</f>
        <v>1</v>
      </c>
      <c r="BH23" s="13">
        <f>IF(COUNTIF('Table 5'!N23:S23,"-")&lt;COUNTA('Table 5'!N23:S23),1,"-")</f>
        <v>1</v>
      </c>
      <c r="BI23" s="13" t="str">
        <f>IF(COUNTIF('Table 5'!T23:U23,"-")&lt;COUNTA('Table 5'!T23:U23),1,"-")</f>
        <v>-</v>
      </c>
      <c r="BJ23" s="15" t="str">
        <f>IF(COUNTIF('Table 5'!V23:AP23,"-")&lt;COUNTA('Table 5'!V23:AP23),"Y","N")</f>
        <v>Y</v>
      </c>
      <c r="BK23" s="13">
        <f>IF(COUNTIF('Table 6'!I23:P23,"-")&lt;COUNTA('Table 6'!I23:P23),1,"-")</f>
        <v>1</v>
      </c>
      <c r="BL23" s="13" t="str">
        <f>IF(COUNTIF('Table 6'!Q23:AC23,"-")&lt;COUNTA('Table 6'!Q23:AC23),1,"-")</f>
        <v>-</v>
      </c>
      <c r="BM23" s="13" t="str">
        <f>IF(COUNTIF('Table 7'!I23:P23,"-")&lt;COUNTA('Table 7'!I23:P23),1,"-")</f>
        <v>-</v>
      </c>
      <c r="BN23" s="14" t="str">
        <f>IF(COUNTIF('Table 7'!Q23:AV23,"-")&lt;COUNTA('Table 7'!Q23:AV23),"Y","N")</f>
        <v>N</v>
      </c>
      <c r="BO23" s="13" t="str">
        <f>IF('Table 8'!I23="-","-",1)</f>
        <v>-</v>
      </c>
      <c r="BP23" s="13" t="str">
        <f>IF('Table 8'!K23="-","-",1)</f>
        <v>-</v>
      </c>
      <c r="BQ23" s="13" t="str">
        <f>IF('Table 8'!L23="-","-",1)</f>
        <v>-</v>
      </c>
      <c r="BR23" s="2" t="str">
        <f>IF(COUNTIF('Table 8'!M23:S23,"-")&lt;COUNTA('Table 8'!M23:S23),"Y","N")</f>
        <v>N</v>
      </c>
      <c r="BS23" s="13" t="str">
        <f>IF(COUNTIF('Table 8'!T23:AJ23,"-")&lt;COUNTA('Table 8'!T23:AJ23),1,"-")</f>
        <v>-</v>
      </c>
      <c r="BT23" s="14" t="str">
        <f>IF('Table 9'!B23=1,"Y","N")</f>
        <v>N</v>
      </c>
      <c r="BU23" s="2" t="str">
        <f>IF(COUNTIF('Table 10'!I24:J24,"-")&lt;COUNTA('Table 10'!I24:J24),"Y","N")</f>
        <v>N</v>
      </c>
      <c r="BV23" s="13" t="str">
        <f>IF('Table 10'!K24="-","-",1)</f>
        <v>-</v>
      </c>
      <c r="BW23" s="13" t="str">
        <f>IF('Table 10'!L24="-","-",1)</f>
        <v>-</v>
      </c>
      <c r="BX23" s="13" t="str">
        <f>IF('Table 10'!M24="-","-",1)</f>
        <v>-</v>
      </c>
    </row>
    <row r="24" spans="1:76" ht="13" x14ac:dyDescent="0.3">
      <c r="B24" s="5">
        <f>'Table 1'!B25</f>
        <v>0</v>
      </c>
      <c r="C24" s="5">
        <f>'Table 1'!C25</f>
        <v>1</v>
      </c>
      <c r="D24" s="5" t="str">
        <f>'Table 1'!D25</f>
        <v>PAHs</v>
      </c>
      <c r="E24" s="5" t="str">
        <f>'Table 1'!E25</f>
        <v>B</v>
      </c>
      <c r="F24" s="5" t="str">
        <f>'Table 1'!F25</f>
        <v>Pyrene</v>
      </c>
      <c r="G24" s="12" t="str">
        <f>'Table 1'!G25</f>
        <v>129-00-0</v>
      </c>
      <c r="H24" s="118" t="str">
        <f>'Table 1'!H25</f>
        <v>204-927-3</v>
      </c>
      <c r="I24" s="88" t="str">
        <f>IF('Table 2'!BB24=1,"Y","")</f>
        <v/>
      </c>
      <c r="J24" s="86" t="str">
        <f>IF('Table 2'!BC24="-","","Y")</f>
        <v/>
      </c>
      <c r="K24" s="86" t="str">
        <f>IF('Table 3'!R24="","","Y")</f>
        <v/>
      </c>
      <c r="L24" s="86" t="str">
        <f>IF('Table 2'!BD24="Y","Y","")</f>
        <v/>
      </c>
      <c r="M24" s="86" t="str">
        <f>IF('Table 2'!BE24=1,"Y","")</f>
        <v/>
      </c>
      <c r="N24" s="86" t="str">
        <f>IF('Table 2'!BF24="Y","Y","")</f>
        <v/>
      </c>
      <c r="O24" s="86" t="str">
        <f>IF('Table 2'!BG24=1,"Y","")</f>
        <v>Y</v>
      </c>
      <c r="P24" s="86" t="str">
        <f>IF('Table 2'!BH24=1,"Y","")</f>
        <v>Y</v>
      </c>
      <c r="Q24" s="86" t="str">
        <f>IF('Table 2'!BI24=1,"Y","")</f>
        <v/>
      </c>
      <c r="R24" s="86" t="str">
        <f>IF('Table 2'!BJ24="Y","Y","")</f>
        <v>Y</v>
      </c>
      <c r="S24" s="86" t="str">
        <f>IF('Table 2'!BK24=1,"Y","")</f>
        <v>Y</v>
      </c>
      <c r="T24" s="86" t="str">
        <f>IF('Table 2'!BL24=1,"Y","")</f>
        <v/>
      </c>
      <c r="U24" s="86" t="str">
        <f>IF('Table 2'!BM24=1,"Y","")</f>
        <v/>
      </c>
      <c r="V24" s="86" t="str">
        <f>IF('Table 2'!BN24="Y","Y","")</f>
        <v/>
      </c>
      <c r="W24" s="86" t="str">
        <f>IF('Table 2'!BO24=1,"Y","")</f>
        <v/>
      </c>
      <c r="X24" s="86" t="str">
        <f>IF('Table 2'!BP24=1,"Y","")</f>
        <v>Y</v>
      </c>
      <c r="Y24" s="86" t="str">
        <f>IF('Table 2'!BQ24=1,"Y","")</f>
        <v/>
      </c>
      <c r="Z24" s="86" t="str">
        <f>IF('Table 2'!BR24="Y","Y","")</f>
        <v>Y</v>
      </c>
      <c r="AA24" s="86" t="str">
        <f>IF('Table 2'!BS24=1,"Y","")</f>
        <v/>
      </c>
      <c r="AB24" s="86" t="str">
        <f>IF('Table 2'!BT24="Y","Y","")</f>
        <v/>
      </c>
      <c r="AC24" s="86" t="str">
        <f>IF('Table 2'!BU24="Y","Y","")</f>
        <v/>
      </c>
      <c r="AD24" s="86" t="str">
        <f>IF('Table 2'!BV24=1,"Y","")</f>
        <v/>
      </c>
      <c r="AE24" s="86" t="str">
        <f>IF('Table 2'!BW24=1,"Y","")</f>
        <v/>
      </c>
      <c r="AF24" s="86" t="str">
        <f>IF('Table 2'!BX24=1,"Y","")</f>
        <v/>
      </c>
      <c r="AG24" s="87" t="str">
        <f>IF('Table 11 Profess+consumer'!B24=1,"Y","")</f>
        <v>Y</v>
      </c>
      <c r="AH24" s="87" t="str">
        <f>IF(COUNT('Table 12 Class+OSH+waste'!K24:P24,"")&lt;COUNTA('Table 12 Class+OSH+waste'!K24:P24),"Y","")</f>
        <v/>
      </c>
      <c r="AI24" s="87" t="str">
        <f>IF(COUNT('Table 12 Class+OSH+waste'!Q24:V24,"")&lt;COUNTA('Table 12 Class+OSH+waste'!Q24:V24),"Y","")</f>
        <v/>
      </c>
      <c r="AJ24" s="89" t="str">
        <f>IF('Table 13 Environmental'!B25=1,"Y","")</f>
        <v/>
      </c>
      <c r="BB24" s="2" t="str">
        <f>IF(COUNTIF('Table 3'!I24:O24,"-")&lt;COUNTA('Table 3'!I24:O24),1,"-")</f>
        <v>-</v>
      </c>
      <c r="BC24" s="2" t="str">
        <f>'Table 3'!P24</f>
        <v>-</v>
      </c>
      <c r="BD24" s="2" t="str">
        <f>'Table 3'!Q24</f>
        <v>-</v>
      </c>
      <c r="BE24" s="13" t="str">
        <f>IF(COUNTIF('Table 4'!I24:N24,"-")&lt;COUNTA('Table 4'!I24:N24),1,"-")</f>
        <v>-</v>
      </c>
      <c r="BF24" s="14" t="str">
        <f>IF(COUNTIF('Table 4'!O24:AO24,"-")&lt;COUNTA('Table 4'!O24:AO24),"Y","N")</f>
        <v>N</v>
      </c>
      <c r="BG24" s="13">
        <f>IF(COUNTIF('Table 5'!I24:M24,"-")&lt;COUNTA('Table 5'!I24:M24),1,"-")</f>
        <v>1</v>
      </c>
      <c r="BH24" s="13">
        <f>IF(COUNTIF('Table 5'!N24:S24,"-")&lt;COUNTA('Table 5'!N24:S24),1,"-")</f>
        <v>1</v>
      </c>
      <c r="BI24" s="13" t="str">
        <f>IF(COUNTIF('Table 5'!T24:U24,"-")&lt;COUNTA('Table 5'!T24:U24),1,"-")</f>
        <v>-</v>
      </c>
      <c r="BJ24" s="15" t="str">
        <f>IF(COUNTIF('Table 5'!V24:AP24,"-")&lt;COUNTA('Table 5'!V24:AP24),"Y","N")</f>
        <v>Y</v>
      </c>
      <c r="BK24" s="13">
        <f>IF(COUNTIF('Table 6'!I24:P24,"-")&lt;COUNTA('Table 6'!I24:P24),1,"-")</f>
        <v>1</v>
      </c>
      <c r="BL24" s="13" t="str">
        <f>IF(COUNTIF('Table 6'!Q24:AC24,"-")&lt;COUNTA('Table 6'!Q24:AC24),1,"-")</f>
        <v>-</v>
      </c>
      <c r="BM24" s="13" t="str">
        <f>IF(COUNTIF('Table 7'!I24:P24,"-")&lt;COUNTA('Table 7'!I24:P24),1,"-")</f>
        <v>-</v>
      </c>
      <c r="BN24" s="14" t="str">
        <f>IF(COUNTIF('Table 7'!Q24:AV24,"-")&lt;COUNTA('Table 7'!Q24:AV24),"Y","N")</f>
        <v>N</v>
      </c>
      <c r="BO24" s="13" t="str">
        <f>IF('Table 8'!I24="-","-",1)</f>
        <v>-</v>
      </c>
      <c r="BP24" s="13">
        <f>IF('Table 8'!K24="-","-",1)</f>
        <v>1</v>
      </c>
      <c r="BQ24" s="13" t="str">
        <f>IF('Table 8'!L24="-","-",1)</f>
        <v>-</v>
      </c>
      <c r="BR24" s="2" t="str">
        <f>IF(COUNTIF('Table 8'!M24:S24,"-")&lt;COUNTA('Table 8'!M24:S24),"Y","N")</f>
        <v>Y</v>
      </c>
      <c r="BS24" s="13" t="str">
        <f>IF(COUNTIF('Table 8'!T24:AJ24,"-")&lt;COUNTA('Table 8'!T24:AJ24),1,"-")</f>
        <v>-</v>
      </c>
      <c r="BT24" s="14" t="str">
        <f>IF('Table 9'!B24=1,"Y","N")</f>
        <v>N</v>
      </c>
      <c r="BU24" s="2" t="str">
        <f>IF(COUNTIF('Table 10'!I25:J25,"-")&lt;COUNTA('Table 10'!I25:J25),"Y","N")</f>
        <v>N</v>
      </c>
      <c r="BV24" s="13" t="str">
        <f>IF('Table 10'!K25="-","-",1)</f>
        <v>-</v>
      </c>
      <c r="BW24" s="13" t="str">
        <f>IF('Table 10'!L25="-","-",1)</f>
        <v>-</v>
      </c>
      <c r="BX24" s="13" t="str">
        <f>IF('Table 10'!M25="-","-",1)</f>
        <v>-</v>
      </c>
    </row>
    <row r="25" spans="1:76" ht="13" x14ac:dyDescent="0.3">
      <c r="B25" s="5">
        <f>'Table 1'!B26</f>
        <v>0</v>
      </c>
      <c r="C25" s="5">
        <f>'Table 1'!C26</f>
        <v>1</v>
      </c>
      <c r="D25" s="5" t="str">
        <f>'Table 1'!D26</f>
        <v>PAHs</v>
      </c>
      <c r="E25" s="5" t="str">
        <f>'Table 1'!E26</f>
        <v>B</v>
      </c>
      <c r="F25" s="5" t="str">
        <f>'Table 1'!F26</f>
        <v>1-Methylnapthalene</v>
      </c>
      <c r="G25" s="12" t="str">
        <f>'Table 1'!G26</f>
        <v>90-12-0</v>
      </c>
      <c r="H25" s="118" t="str">
        <f>'Table 1'!H26</f>
        <v>201-966-8</v>
      </c>
      <c r="I25" s="88" t="str">
        <f>IF('Table 2'!BB25=1,"Y","")</f>
        <v/>
      </c>
      <c r="J25" s="86" t="str">
        <f>IF('Table 2'!BC25="-","","Y")</f>
        <v/>
      </c>
      <c r="K25" s="86" t="str">
        <f>IF('Table 3'!R25="","","Y")</f>
        <v/>
      </c>
      <c r="L25" s="86" t="str">
        <f>IF('Table 2'!BD25="Y","Y","")</f>
        <v/>
      </c>
      <c r="M25" s="86" t="str">
        <f>IF('Table 2'!BE25=1,"Y","")</f>
        <v/>
      </c>
      <c r="N25" s="86" t="str">
        <f>IF('Table 2'!BF25="Y","Y","")</f>
        <v/>
      </c>
      <c r="O25" s="86" t="str">
        <f>IF('Table 2'!BG25=1,"Y","")</f>
        <v/>
      </c>
      <c r="P25" s="86" t="str">
        <f>IF('Table 2'!BH25=1,"Y","")</f>
        <v/>
      </c>
      <c r="Q25" s="86" t="str">
        <f>IF('Table 2'!BI25=1,"Y","")</f>
        <v/>
      </c>
      <c r="R25" s="86" t="str">
        <f>IF('Table 2'!BJ25="Y","Y","")</f>
        <v/>
      </c>
      <c r="S25" s="86" t="str">
        <f>IF('Table 2'!BK25=1,"Y","")</f>
        <v/>
      </c>
      <c r="T25" s="86" t="str">
        <f>IF('Table 2'!BL25=1,"Y","")</f>
        <v/>
      </c>
      <c r="U25" s="86" t="str">
        <f>IF('Table 2'!BM25=1,"Y","")</f>
        <v/>
      </c>
      <c r="V25" s="86" t="str">
        <f>IF('Table 2'!BN25="Y","Y","")</f>
        <v/>
      </c>
      <c r="W25" s="86" t="str">
        <f>IF('Table 2'!BO25=1,"Y","")</f>
        <v/>
      </c>
      <c r="X25" s="86" t="str">
        <f>IF('Table 2'!BP25=1,"Y","")</f>
        <v>Y</v>
      </c>
      <c r="Y25" s="86" t="str">
        <f>IF('Table 2'!BQ25=1,"Y","")</f>
        <v/>
      </c>
      <c r="Z25" s="86" t="str">
        <f>IF('Table 2'!BR25="Y","Y","")</f>
        <v>Y</v>
      </c>
      <c r="AA25" s="86" t="str">
        <f>IF('Table 2'!BS25=1,"Y","")</f>
        <v/>
      </c>
      <c r="AB25" s="86" t="str">
        <f>IF('Table 2'!BT25="Y","Y","")</f>
        <v/>
      </c>
      <c r="AC25" s="86" t="str">
        <f>IF('Table 2'!BU25="Y","Y","")</f>
        <v/>
      </c>
      <c r="AD25" s="86" t="str">
        <f>IF('Table 2'!BV25=1,"Y","")</f>
        <v/>
      </c>
      <c r="AE25" s="86" t="str">
        <f>IF('Table 2'!BW25=1,"Y","")</f>
        <v/>
      </c>
      <c r="AF25" s="86" t="str">
        <f>IF('Table 2'!BX25=1,"Y","")</f>
        <v/>
      </c>
      <c r="AG25" s="87" t="str">
        <f>IF('Table 11 Profess+consumer'!B25=1,"Y","")</f>
        <v/>
      </c>
      <c r="AH25" s="87" t="str">
        <f>IF(COUNT('Table 12 Class+OSH+waste'!K25:P25,"")&lt;COUNTA('Table 12 Class+OSH+waste'!K25:P25),"Y","")</f>
        <v/>
      </c>
      <c r="AI25" s="87" t="str">
        <f>IF(COUNT('Table 12 Class+OSH+waste'!Q25:V25,"")&lt;COUNTA('Table 12 Class+OSH+waste'!Q25:V25),"Y","")</f>
        <v/>
      </c>
      <c r="AJ25" s="89" t="str">
        <f>IF('Table 13 Environmental'!B26=1,"Y","")</f>
        <v/>
      </c>
      <c r="BB25" s="2" t="str">
        <f>IF(COUNTIF('Table 3'!I25:O25,"-")&lt;COUNTA('Table 3'!I25:O25),1,"-")</f>
        <v>-</v>
      </c>
      <c r="BC25" s="2" t="str">
        <f>'Table 3'!P25</f>
        <v>-</v>
      </c>
      <c r="BD25" s="2" t="str">
        <f>'Table 3'!Q25</f>
        <v>-</v>
      </c>
      <c r="BE25" s="13" t="str">
        <f>IF(COUNTIF('Table 4'!I25:N25,"-")&lt;COUNTA('Table 4'!I25:N25),1,"-")</f>
        <v>-</v>
      </c>
      <c r="BF25" s="14" t="str">
        <f>IF(COUNTIF('Table 4'!O25:AO25,"-")&lt;COUNTA('Table 4'!O25:AO25),"Y","N")</f>
        <v>N</v>
      </c>
      <c r="BG25" s="13" t="str">
        <f>IF(COUNTIF('Table 5'!I25:M25,"-")&lt;COUNTA('Table 5'!I25:M25),1,"-")</f>
        <v>-</v>
      </c>
      <c r="BH25" s="13" t="str">
        <f>IF(COUNTIF('Table 5'!N25:S25,"-")&lt;COUNTA('Table 5'!N25:S25),1,"-")</f>
        <v>-</v>
      </c>
      <c r="BI25" s="13" t="str">
        <f>IF(COUNTIF('Table 5'!T25:U25,"-")&lt;COUNTA('Table 5'!T25:U25),1,"-")</f>
        <v>-</v>
      </c>
      <c r="BJ25" s="15" t="str">
        <f>IF(COUNTIF('Table 5'!V25:AP25,"-")&lt;COUNTA('Table 5'!V25:AP25),"Y","N")</f>
        <v>N</v>
      </c>
      <c r="BK25" s="13" t="str">
        <f>IF(COUNTIF('Table 6'!I25:P25,"-")&lt;COUNTA('Table 6'!I25:P25),1,"-")</f>
        <v>-</v>
      </c>
      <c r="BL25" s="13" t="str">
        <f>IF(COUNTIF('Table 6'!Q25:AC25,"-")&lt;COUNTA('Table 6'!Q25:AC25),1,"-")</f>
        <v>-</v>
      </c>
      <c r="BM25" s="13" t="str">
        <f>IF(COUNTIF('Table 7'!I25:P25,"-")&lt;COUNTA('Table 7'!I25:P25),1,"-")</f>
        <v>-</v>
      </c>
      <c r="BN25" s="14" t="str">
        <f>IF(COUNTIF('Table 7'!Q25:AV25,"-")&lt;COUNTA('Table 7'!Q25:AV25),"Y","N")</f>
        <v>N</v>
      </c>
      <c r="BO25" s="13" t="str">
        <f>IF('Table 8'!I25="-","-",1)</f>
        <v>-</v>
      </c>
      <c r="BP25" s="13">
        <f>IF('Table 8'!K25="-","-",1)</f>
        <v>1</v>
      </c>
      <c r="BQ25" s="13" t="str">
        <f>IF('Table 8'!L25="-","-",1)</f>
        <v>-</v>
      </c>
      <c r="BR25" s="2" t="str">
        <f>IF(COUNTIF('Table 8'!M25:S25,"-")&lt;COUNTA('Table 8'!M25:S25),"Y","N")</f>
        <v>Y</v>
      </c>
      <c r="BS25" s="13" t="str">
        <f>IF(COUNTIF('Table 8'!T25:AJ25,"-")&lt;COUNTA('Table 8'!T25:AJ25),1,"-")</f>
        <v>-</v>
      </c>
      <c r="BT25" s="14" t="str">
        <f>IF('Table 9'!B25=1,"Y","N")</f>
        <v>N</v>
      </c>
      <c r="BU25" s="2" t="str">
        <f>IF(COUNTIF('Table 10'!I26:J26,"-")&lt;COUNTA('Table 10'!I26:J26),"Y","N")</f>
        <v>N</v>
      </c>
      <c r="BV25" s="13" t="str">
        <f>IF('Table 10'!K26="-","-",1)</f>
        <v>-</v>
      </c>
      <c r="BW25" s="13" t="str">
        <f>IF('Table 10'!L26="-","-",1)</f>
        <v>-</v>
      </c>
      <c r="BX25" s="13" t="str">
        <f>IF('Table 10'!M26="-","-",1)</f>
        <v>-</v>
      </c>
    </row>
    <row r="26" spans="1:76" ht="13" x14ac:dyDescent="0.3">
      <c r="B26" s="5">
        <f>'Table 1'!B27</f>
        <v>0</v>
      </c>
      <c r="C26" s="5">
        <f>'Table 1'!C27</f>
        <v>1</v>
      </c>
      <c r="D26" s="5" t="str">
        <f>'Table 1'!D27</f>
        <v>PAHs</v>
      </c>
      <c r="E26" s="5" t="str">
        <f>'Table 1'!E27</f>
        <v>B</v>
      </c>
      <c r="F26" s="5" t="str">
        <f>'Table 1'!F27</f>
        <v>1-Methylphenanthrene</v>
      </c>
      <c r="G26" s="12" t="str">
        <f>'Table 1'!G27</f>
        <v>832-69-9</v>
      </c>
      <c r="H26" s="118" t="str">
        <f>'Table 1'!H27</f>
        <v>212-622-1</v>
      </c>
      <c r="I26" s="88" t="str">
        <f>IF('Table 2'!BB26=1,"Y","")</f>
        <v/>
      </c>
      <c r="J26" s="86" t="str">
        <f>IF('Table 2'!BC26="-","","Y")</f>
        <v/>
      </c>
      <c r="K26" s="86" t="str">
        <f>IF('Table 3'!R26="","","Y")</f>
        <v/>
      </c>
      <c r="L26" s="86" t="str">
        <f>IF('Table 2'!BD26="Y","Y","")</f>
        <v/>
      </c>
      <c r="M26" s="86" t="str">
        <f>IF('Table 2'!BE26=1,"Y","")</f>
        <v/>
      </c>
      <c r="N26" s="86" t="str">
        <f>IF('Table 2'!BF26="Y","Y","")</f>
        <v/>
      </c>
      <c r="O26" s="86" t="str">
        <f>IF('Table 2'!BG26=1,"Y","")</f>
        <v/>
      </c>
      <c r="P26" s="86" t="str">
        <f>IF('Table 2'!BH26=1,"Y","")</f>
        <v/>
      </c>
      <c r="Q26" s="86" t="str">
        <f>IF('Table 2'!BI26=1,"Y","")</f>
        <v/>
      </c>
      <c r="R26" s="86" t="str">
        <f>IF('Table 2'!BJ26="Y","Y","")</f>
        <v/>
      </c>
      <c r="S26" s="86" t="str">
        <f>IF('Table 2'!BK26=1,"Y","")</f>
        <v/>
      </c>
      <c r="T26" s="86" t="str">
        <f>IF('Table 2'!BL26=1,"Y","")</f>
        <v/>
      </c>
      <c r="U26" s="86" t="str">
        <f>IF('Table 2'!BM26=1,"Y","")</f>
        <v/>
      </c>
      <c r="V26" s="86" t="str">
        <f>IF('Table 2'!BN26="Y","Y","")</f>
        <v/>
      </c>
      <c r="W26" s="86" t="str">
        <f>IF('Table 2'!BO26=1,"Y","")</f>
        <v/>
      </c>
      <c r="X26" s="86" t="str">
        <f>IF('Table 2'!BP26=1,"Y","")</f>
        <v/>
      </c>
      <c r="Y26" s="86" t="str">
        <f>IF('Table 2'!BQ26=1,"Y","")</f>
        <v/>
      </c>
      <c r="Z26" s="86" t="str">
        <f>IF('Table 2'!BR26="Y","Y","")</f>
        <v/>
      </c>
      <c r="AA26" s="86" t="str">
        <f>IF('Table 2'!BS26=1,"Y","")</f>
        <v/>
      </c>
      <c r="AB26" s="86" t="str">
        <f>IF('Table 2'!BT26="Y","Y","")</f>
        <v/>
      </c>
      <c r="AC26" s="86" t="str">
        <f>IF('Table 2'!BU26="Y","Y","")</f>
        <v/>
      </c>
      <c r="AD26" s="86" t="str">
        <f>IF('Table 2'!BV26=1,"Y","")</f>
        <v/>
      </c>
      <c r="AE26" s="86" t="str">
        <f>IF('Table 2'!BW26=1,"Y","")</f>
        <v/>
      </c>
      <c r="AF26" s="86" t="str">
        <f>IF('Table 2'!BX26=1,"Y","")</f>
        <v/>
      </c>
      <c r="AG26" s="87" t="str">
        <f>IF('Table 11 Profess+consumer'!B26=1,"Y","")</f>
        <v/>
      </c>
      <c r="AH26" s="87" t="str">
        <f>IF(COUNT('Table 12 Class+OSH+waste'!K26:P26,"")&lt;COUNTA('Table 12 Class+OSH+waste'!K26:P26),"Y","")</f>
        <v/>
      </c>
      <c r="AI26" s="87" t="str">
        <f>IF(COUNT('Table 12 Class+OSH+waste'!Q26:V26,"")&lt;COUNTA('Table 12 Class+OSH+waste'!Q26:V26),"Y","")</f>
        <v/>
      </c>
      <c r="AJ26" s="89" t="str">
        <f>IF('Table 13 Environmental'!B27=1,"Y","")</f>
        <v/>
      </c>
      <c r="BB26" s="2" t="str">
        <f>IF(COUNTIF('Table 3'!I26:O26,"-")&lt;COUNTA('Table 3'!I26:O26),1,"-")</f>
        <v>-</v>
      </c>
      <c r="BC26" s="2" t="str">
        <f>'Table 3'!P26</f>
        <v>-</v>
      </c>
      <c r="BD26" s="2" t="str">
        <f>'Table 3'!Q26</f>
        <v>-</v>
      </c>
      <c r="BE26" s="13" t="str">
        <f>IF(COUNTIF('Table 4'!I26:N26,"-")&lt;COUNTA('Table 4'!I26:N26),1,"-")</f>
        <v>-</v>
      </c>
      <c r="BF26" s="14" t="str">
        <f>IF(COUNTIF('Table 4'!O26:AO26,"-")&lt;COUNTA('Table 4'!O26:AO26),"Y","N")</f>
        <v>N</v>
      </c>
      <c r="BG26" s="13" t="str">
        <f>IF(COUNTIF('Table 5'!I26:M26,"-")&lt;COUNTA('Table 5'!I26:M26),1,"-")</f>
        <v>-</v>
      </c>
      <c r="BH26" s="13" t="str">
        <f>IF(COUNTIF('Table 5'!N26:S26,"-")&lt;COUNTA('Table 5'!N26:S26),1,"-")</f>
        <v>-</v>
      </c>
      <c r="BI26" s="13" t="str">
        <f>IF(COUNTIF('Table 5'!T26:U26,"-")&lt;COUNTA('Table 5'!T26:U26),1,"-")</f>
        <v>-</v>
      </c>
      <c r="BJ26" s="15" t="str">
        <f>IF(COUNTIF('Table 5'!V26:AP26,"-")&lt;COUNTA('Table 5'!V26:AP26),"Y","N")</f>
        <v>N</v>
      </c>
      <c r="BK26" s="13" t="str">
        <f>IF(COUNTIF('Table 6'!I26:P26,"-")&lt;COUNTA('Table 6'!I26:P26),1,"-")</f>
        <v>-</v>
      </c>
      <c r="BL26" s="13" t="str">
        <f>IF(COUNTIF('Table 6'!Q26:AC26,"-")&lt;COUNTA('Table 6'!Q26:AC26),1,"-")</f>
        <v>-</v>
      </c>
      <c r="BM26" s="13" t="str">
        <f>IF(COUNTIF('Table 7'!I26:P26,"-")&lt;COUNTA('Table 7'!I26:P26),1,"-")</f>
        <v>-</v>
      </c>
      <c r="BN26" s="14" t="str">
        <f>IF(COUNTIF('Table 7'!Q26:AV26,"-")&lt;COUNTA('Table 7'!Q26:AV26),"Y","N")</f>
        <v>N</v>
      </c>
      <c r="BO26" s="13" t="str">
        <f>IF('Table 8'!I26="-","-",1)</f>
        <v>-</v>
      </c>
      <c r="BP26" s="13" t="str">
        <f>IF('Table 8'!K26="-","-",1)</f>
        <v>-</v>
      </c>
      <c r="BQ26" s="13" t="str">
        <f>IF('Table 8'!L26="-","-",1)</f>
        <v>-</v>
      </c>
      <c r="BR26" s="2" t="str">
        <f>IF(COUNTIF('Table 8'!M26:S26,"-")&lt;COUNTA('Table 8'!M26:S26),"Y","N")</f>
        <v>N</v>
      </c>
      <c r="BS26" s="13" t="str">
        <f>IF(COUNTIF('Table 8'!T26:AJ26,"-")&lt;COUNTA('Table 8'!T26:AJ26),1,"-")</f>
        <v>-</v>
      </c>
      <c r="BT26" s="14" t="str">
        <f>IF('Table 9'!B26=1,"Y","N")</f>
        <v>N</v>
      </c>
      <c r="BU26" s="2" t="str">
        <f>IF(COUNTIF('Table 10'!I27:J27,"-")&lt;COUNTA('Table 10'!I27:J27),"Y","N")</f>
        <v>N</v>
      </c>
      <c r="BV26" s="13" t="str">
        <f>IF('Table 10'!K27="-","-",1)</f>
        <v>-</v>
      </c>
      <c r="BW26" s="13" t="str">
        <f>IF('Table 10'!L27="-","-",1)</f>
        <v>-</v>
      </c>
      <c r="BX26" s="13" t="str">
        <f>IF('Table 10'!M27="-","-",1)</f>
        <v>-</v>
      </c>
    </row>
    <row r="27" spans="1:76" ht="13" x14ac:dyDescent="0.3">
      <c r="B27" s="5">
        <f>'Table 1'!B28</f>
        <v>0</v>
      </c>
      <c r="C27" s="5">
        <f>'Table 1'!C28</f>
        <v>1</v>
      </c>
      <c r="D27" s="5" t="str">
        <f>'Table 1'!D28</f>
        <v>PAHs</v>
      </c>
      <c r="E27" s="5" t="str">
        <f>'Table 1'!E28</f>
        <v>B</v>
      </c>
      <c r="F27" s="5" t="str">
        <f>'Table 1'!F28</f>
        <v>2,6-Dimethylnapthalene</v>
      </c>
      <c r="G27" s="12" t="str">
        <f>'Table 1'!G28</f>
        <v>581-42-0</v>
      </c>
      <c r="H27" s="118" t="str">
        <f>'Table 1'!H28</f>
        <v>209-464-0</v>
      </c>
      <c r="I27" s="88" t="str">
        <f>IF('Table 2'!BB27=1,"Y","")</f>
        <v/>
      </c>
      <c r="J27" s="86" t="str">
        <f>IF('Table 2'!BC27="-","","Y")</f>
        <v/>
      </c>
      <c r="K27" s="86" t="str">
        <f>IF('Table 3'!R27="","","Y")</f>
        <v/>
      </c>
      <c r="L27" s="86" t="str">
        <f>IF('Table 2'!BD27="Y","Y","")</f>
        <v/>
      </c>
      <c r="M27" s="86" t="str">
        <f>IF('Table 2'!BE27=1,"Y","")</f>
        <v/>
      </c>
      <c r="N27" s="86" t="str">
        <f>IF('Table 2'!BF27="Y","Y","")</f>
        <v/>
      </c>
      <c r="O27" s="86" t="str">
        <f>IF('Table 2'!BG27=1,"Y","")</f>
        <v/>
      </c>
      <c r="P27" s="86" t="str">
        <f>IF('Table 2'!BH27=1,"Y","")</f>
        <v/>
      </c>
      <c r="Q27" s="86" t="str">
        <f>IF('Table 2'!BI27=1,"Y","")</f>
        <v/>
      </c>
      <c r="R27" s="86" t="str">
        <f>IF('Table 2'!BJ27="Y","Y","")</f>
        <v/>
      </c>
      <c r="S27" s="86" t="str">
        <f>IF('Table 2'!BK27=1,"Y","")</f>
        <v/>
      </c>
      <c r="T27" s="86" t="str">
        <f>IF('Table 2'!BL27=1,"Y","")</f>
        <v/>
      </c>
      <c r="U27" s="86" t="str">
        <f>IF('Table 2'!BM27=1,"Y","")</f>
        <v/>
      </c>
      <c r="V27" s="86" t="str">
        <f>IF('Table 2'!BN27="Y","Y","")</f>
        <v/>
      </c>
      <c r="W27" s="86" t="str">
        <f>IF('Table 2'!BO27=1,"Y","")</f>
        <v/>
      </c>
      <c r="X27" s="86" t="str">
        <f>IF('Table 2'!BP27=1,"Y","")</f>
        <v/>
      </c>
      <c r="Y27" s="86" t="str">
        <f>IF('Table 2'!BQ27=1,"Y","")</f>
        <v/>
      </c>
      <c r="Z27" s="86" t="str">
        <f>IF('Table 2'!BR27="Y","Y","")</f>
        <v/>
      </c>
      <c r="AA27" s="86" t="str">
        <f>IF('Table 2'!BS27=1,"Y","")</f>
        <v/>
      </c>
      <c r="AB27" s="86" t="str">
        <f>IF('Table 2'!BT27="Y","Y","")</f>
        <v/>
      </c>
      <c r="AC27" s="86" t="str">
        <f>IF('Table 2'!BU27="Y","Y","")</f>
        <v/>
      </c>
      <c r="AD27" s="86" t="str">
        <f>IF('Table 2'!BV27=1,"Y","")</f>
        <v/>
      </c>
      <c r="AE27" s="86" t="str">
        <f>IF('Table 2'!BW27=1,"Y","")</f>
        <v/>
      </c>
      <c r="AF27" s="86" t="str">
        <f>IF('Table 2'!BX27=1,"Y","")</f>
        <v/>
      </c>
      <c r="AG27" s="87" t="str">
        <f>IF('Table 11 Profess+consumer'!B27=1,"Y","")</f>
        <v/>
      </c>
      <c r="AH27" s="87" t="str">
        <f>IF(COUNT('Table 12 Class+OSH+waste'!K27:P27,"")&lt;COUNTA('Table 12 Class+OSH+waste'!K27:P27),"Y","")</f>
        <v/>
      </c>
      <c r="AI27" s="87" t="str">
        <f>IF(COUNT('Table 12 Class+OSH+waste'!Q27:V27,"")&lt;COUNTA('Table 12 Class+OSH+waste'!Q27:V27),"Y","")</f>
        <v/>
      </c>
      <c r="AJ27" s="89" t="str">
        <f>IF('Table 13 Environmental'!B28=1,"Y","")</f>
        <v/>
      </c>
      <c r="BB27" s="2" t="str">
        <f>IF(COUNTIF('Table 3'!I27:O27,"-")&lt;COUNTA('Table 3'!I27:O27),1,"-")</f>
        <v>-</v>
      </c>
      <c r="BC27" s="2" t="str">
        <f>'Table 3'!P27</f>
        <v>-</v>
      </c>
      <c r="BD27" s="2" t="str">
        <f>'Table 3'!Q27</f>
        <v>-</v>
      </c>
      <c r="BE27" s="13" t="str">
        <f>IF(COUNTIF('Table 4'!I27:N27,"-")&lt;COUNTA('Table 4'!I27:N27),1,"-")</f>
        <v>-</v>
      </c>
      <c r="BF27" s="14" t="str">
        <f>IF(COUNTIF('Table 4'!O27:AO27,"-")&lt;COUNTA('Table 4'!O27:AO27),"Y","N")</f>
        <v>N</v>
      </c>
      <c r="BG27" s="13" t="str">
        <f>IF(COUNTIF('Table 5'!I27:M27,"-")&lt;COUNTA('Table 5'!I27:M27),1,"-")</f>
        <v>-</v>
      </c>
      <c r="BH27" s="13" t="str">
        <f>IF(COUNTIF('Table 5'!N27:S27,"-")&lt;COUNTA('Table 5'!N27:S27),1,"-")</f>
        <v>-</v>
      </c>
      <c r="BI27" s="13" t="str">
        <f>IF(COUNTIF('Table 5'!T27:U27,"-")&lt;COUNTA('Table 5'!T27:U27),1,"-")</f>
        <v>-</v>
      </c>
      <c r="BJ27" s="15" t="str">
        <f>IF(COUNTIF('Table 5'!V27:AP27,"-")&lt;COUNTA('Table 5'!V27:AP27),"Y","N")</f>
        <v>N</v>
      </c>
      <c r="BK27" s="13" t="str">
        <f>IF(COUNTIF('Table 6'!I27:P27,"-")&lt;COUNTA('Table 6'!I27:P27),1,"-")</f>
        <v>-</v>
      </c>
      <c r="BL27" s="13" t="str">
        <f>IF(COUNTIF('Table 6'!Q27:AC27,"-")&lt;COUNTA('Table 6'!Q27:AC27),1,"-")</f>
        <v>-</v>
      </c>
      <c r="BM27" s="13" t="str">
        <f>IF(COUNTIF('Table 7'!I27:P27,"-")&lt;COUNTA('Table 7'!I27:P27),1,"-")</f>
        <v>-</v>
      </c>
      <c r="BN27" s="14" t="str">
        <f>IF(COUNTIF('Table 7'!Q27:AV27,"-")&lt;COUNTA('Table 7'!Q27:AV27),"Y","N")</f>
        <v>N</v>
      </c>
      <c r="BO27" s="13" t="str">
        <f>IF('Table 8'!I27="-","-",1)</f>
        <v>-</v>
      </c>
      <c r="BP27" s="13" t="str">
        <f>IF('Table 8'!K27="-","-",1)</f>
        <v>-</v>
      </c>
      <c r="BQ27" s="13" t="str">
        <f>IF('Table 8'!L27="-","-",1)</f>
        <v>-</v>
      </c>
      <c r="BR27" s="2" t="str">
        <f>IF(COUNTIF('Table 8'!M27:S27,"-")&lt;COUNTA('Table 8'!M27:S27),"Y","N")</f>
        <v>N</v>
      </c>
      <c r="BS27" s="13" t="str">
        <f>IF(COUNTIF('Table 8'!T27:AJ27,"-")&lt;COUNTA('Table 8'!T27:AJ27),1,"-")</f>
        <v>-</v>
      </c>
      <c r="BT27" s="14" t="str">
        <f>IF('Table 9'!B27=1,"Y","N")</f>
        <v>N</v>
      </c>
      <c r="BU27" s="2" t="str">
        <f>IF(COUNTIF('Table 10'!I28:J28,"-")&lt;COUNTA('Table 10'!I28:J28),"Y","N")</f>
        <v>N</v>
      </c>
      <c r="BV27" s="13" t="str">
        <f>IF('Table 10'!K28="-","-",1)</f>
        <v>-</v>
      </c>
      <c r="BW27" s="13" t="str">
        <f>IF('Table 10'!L28="-","-",1)</f>
        <v>-</v>
      </c>
      <c r="BX27" s="13" t="str">
        <f>IF('Table 10'!M28="-","-",1)</f>
        <v>-</v>
      </c>
    </row>
    <row r="28" spans="1:76" ht="13" x14ac:dyDescent="0.3">
      <c r="B28" s="5">
        <f>'Table 1'!B29</f>
        <v>0</v>
      </c>
      <c r="C28" s="5">
        <f>'Table 1'!C29</f>
        <v>1</v>
      </c>
      <c r="D28" s="5" t="str">
        <f>'Table 1'!D29</f>
        <v>PAHs</v>
      </c>
      <c r="E28" s="5" t="str">
        <f>'Table 1'!E29</f>
        <v>B</v>
      </c>
      <c r="F28" s="5" t="str">
        <f>'Table 1'!F29</f>
        <v>2-Methylnapthalene</v>
      </c>
      <c r="G28" s="12" t="str">
        <f>'Table 1'!G29</f>
        <v>91-57-6</v>
      </c>
      <c r="H28" s="118" t="str">
        <f>'Table 1'!H29</f>
        <v>202-078-3</v>
      </c>
      <c r="I28" s="88" t="str">
        <f>IF('Table 2'!BB28=1,"Y","")</f>
        <v/>
      </c>
      <c r="J28" s="86" t="str">
        <f>IF('Table 2'!BC28="-","","Y")</f>
        <v/>
      </c>
      <c r="K28" s="86" t="str">
        <f>IF('Table 3'!R28="","","Y")</f>
        <v/>
      </c>
      <c r="L28" s="86" t="str">
        <f>IF('Table 2'!BD28="Y","Y","")</f>
        <v/>
      </c>
      <c r="M28" s="86" t="str">
        <f>IF('Table 2'!BE28=1,"Y","")</f>
        <v/>
      </c>
      <c r="N28" s="86" t="str">
        <f>IF('Table 2'!BF28="Y","Y","")</f>
        <v/>
      </c>
      <c r="O28" s="86" t="str">
        <f>IF('Table 2'!BG28=1,"Y","")</f>
        <v/>
      </c>
      <c r="P28" s="86" t="str">
        <f>IF('Table 2'!BH28=1,"Y","")</f>
        <v/>
      </c>
      <c r="Q28" s="86" t="str">
        <f>IF('Table 2'!BI28=1,"Y","")</f>
        <v/>
      </c>
      <c r="R28" s="86" t="str">
        <f>IF('Table 2'!BJ28="Y","Y","")</f>
        <v/>
      </c>
      <c r="S28" s="86" t="str">
        <f>IF('Table 2'!BK28=1,"Y","")</f>
        <v/>
      </c>
      <c r="T28" s="86" t="str">
        <f>IF('Table 2'!BL28=1,"Y","")</f>
        <v/>
      </c>
      <c r="U28" s="86" t="str">
        <f>IF('Table 2'!BM28=1,"Y","")</f>
        <v/>
      </c>
      <c r="V28" s="86" t="str">
        <f>IF('Table 2'!BN28="Y","Y","")</f>
        <v/>
      </c>
      <c r="W28" s="86" t="str">
        <f>IF('Table 2'!BO28=1,"Y","")</f>
        <v/>
      </c>
      <c r="X28" s="86" t="str">
        <f>IF('Table 2'!BP28=1,"Y","")</f>
        <v>Y</v>
      </c>
      <c r="Y28" s="86" t="str">
        <f>IF('Table 2'!BQ28=1,"Y","")</f>
        <v/>
      </c>
      <c r="Z28" s="86" t="str">
        <f>IF('Table 2'!BR28="Y","Y","")</f>
        <v>Y</v>
      </c>
      <c r="AA28" s="86" t="str">
        <f>IF('Table 2'!BS28=1,"Y","")</f>
        <v/>
      </c>
      <c r="AB28" s="86" t="str">
        <f>IF('Table 2'!BT28="Y","Y","")</f>
        <v/>
      </c>
      <c r="AC28" s="86" t="str">
        <f>IF('Table 2'!BU28="Y","Y","")</f>
        <v/>
      </c>
      <c r="AD28" s="86" t="str">
        <f>IF('Table 2'!BV28=1,"Y","")</f>
        <v/>
      </c>
      <c r="AE28" s="86" t="str">
        <f>IF('Table 2'!BW28=1,"Y","")</f>
        <v/>
      </c>
      <c r="AF28" s="86" t="str">
        <f>IF('Table 2'!BX28=1,"Y","")</f>
        <v/>
      </c>
      <c r="AG28" s="87" t="str">
        <f>IF('Table 11 Profess+consumer'!B28=1,"Y","")</f>
        <v>Y</v>
      </c>
      <c r="AH28" s="87" t="str">
        <f>IF(COUNT('Table 12 Class+OSH+waste'!K28:P28,"")&lt;COUNTA('Table 12 Class+OSH+waste'!K28:P28),"Y","")</f>
        <v/>
      </c>
      <c r="AI28" s="87" t="str">
        <f>IF(COUNT('Table 12 Class+OSH+waste'!Q28:V28,"")&lt;COUNTA('Table 12 Class+OSH+waste'!Q28:V28),"Y","")</f>
        <v/>
      </c>
      <c r="AJ28" s="89" t="str">
        <f>IF('Table 13 Environmental'!B29=1,"Y","")</f>
        <v/>
      </c>
      <c r="BB28" s="2" t="str">
        <f>IF(COUNTIF('Table 3'!I28:O28,"-")&lt;COUNTA('Table 3'!I28:O28),1,"-")</f>
        <v>-</v>
      </c>
      <c r="BC28" s="2" t="str">
        <f>'Table 3'!P28</f>
        <v>-</v>
      </c>
      <c r="BD28" s="2" t="str">
        <f>'Table 3'!Q28</f>
        <v>-</v>
      </c>
      <c r="BE28" s="13" t="str">
        <f>IF(COUNTIF('Table 4'!I28:N28,"-")&lt;COUNTA('Table 4'!I28:N28),1,"-")</f>
        <v>-</v>
      </c>
      <c r="BF28" s="14" t="str">
        <f>IF(COUNTIF('Table 4'!O28:AO28,"-")&lt;COUNTA('Table 4'!O28:AO28),"Y","N")</f>
        <v>N</v>
      </c>
      <c r="BG28" s="13" t="str">
        <f>IF(COUNTIF('Table 5'!I28:M28,"-")&lt;COUNTA('Table 5'!I28:M28),1,"-")</f>
        <v>-</v>
      </c>
      <c r="BH28" s="13" t="str">
        <f>IF(COUNTIF('Table 5'!N28:S28,"-")&lt;COUNTA('Table 5'!N28:S28),1,"-")</f>
        <v>-</v>
      </c>
      <c r="BI28" s="13" t="str">
        <f>IF(COUNTIF('Table 5'!T28:U28,"-")&lt;COUNTA('Table 5'!T28:U28),1,"-")</f>
        <v>-</v>
      </c>
      <c r="BJ28" s="15" t="str">
        <f>IF(COUNTIF('Table 5'!V28:AP28,"-")&lt;COUNTA('Table 5'!V28:AP28),"Y","N")</f>
        <v>N</v>
      </c>
      <c r="BK28" s="13" t="str">
        <f>IF(COUNTIF('Table 6'!I28:P28,"-")&lt;COUNTA('Table 6'!I28:P28),1,"-")</f>
        <v>-</v>
      </c>
      <c r="BL28" s="13" t="str">
        <f>IF(COUNTIF('Table 6'!Q28:AC28,"-")&lt;COUNTA('Table 6'!Q28:AC28),1,"-")</f>
        <v>-</v>
      </c>
      <c r="BM28" s="13" t="str">
        <f>IF(COUNTIF('Table 7'!I28:P28,"-")&lt;COUNTA('Table 7'!I28:P28),1,"-")</f>
        <v>-</v>
      </c>
      <c r="BN28" s="14" t="str">
        <f>IF(COUNTIF('Table 7'!Q28:AV28,"-")&lt;COUNTA('Table 7'!Q28:AV28),"Y","N")</f>
        <v>N</v>
      </c>
      <c r="BO28" s="13" t="str">
        <f>IF('Table 8'!I28="-","-",1)</f>
        <v>-</v>
      </c>
      <c r="BP28" s="13">
        <f>IF('Table 8'!K28="-","-",1)</f>
        <v>1</v>
      </c>
      <c r="BQ28" s="13" t="str">
        <f>IF('Table 8'!L28="-","-",1)</f>
        <v>-</v>
      </c>
      <c r="BR28" s="2" t="str">
        <f>IF(COUNTIF('Table 8'!M28:S28,"-")&lt;COUNTA('Table 8'!M28:S28),"Y","N")</f>
        <v>Y</v>
      </c>
      <c r="BS28" s="13" t="str">
        <f>IF(COUNTIF('Table 8'!T28:AJ28,"-")&lt;COUNTA('Table 8'!T28:AJ28),1,"-")</f>
        <v>-</v>
      </c>
      <c r="BT28" s="14" t="str">
        <f>IF('Table 9'!B28=1,"Y","N")</f>
        <v>N</v>
      </c>
      <c r="BU28" s="2" t="str">
        <f>IF(COUNTIF('Table 10'!I29:J29,"-")&lt;COUNTA('Table 10'!I29:J29),"Y","N")</f>
        <v>N</v>
      </c>
      <c r="BV28" s="13" t="str">
        <f>IF('Table 10'!K29="-","-",1)</f>
        <v>-</v>
      </c>
      <c r="BW28" s="13" t="str">
        <f>IF('Table 10'!L29="-","-",1)</f>
        <v>-</v>
      </c>
      <c r="BX28" s="13" t="str">
        <f>IF('Table 10'!M29="-","-",1)</f>
        <v>-</v>
      </c>
    </row>
    <row r="29" spans="1:76" ht="13" x14ac:dyDescent="0.3">
      <c r="B29" s="5">
        <f>'Table 1'!B30</f>
        <v>0</v>
      </c>
      <c r="C29" s="5">
        <f>'Table 1'!C30</f>
        <v>1</v>
      </c>
      <c r="D29" s="5" t="str">
        <f>'Table 1'!D30</f>
        <v>PAHs</v>
      </c>
      <c r="E29" s="5" t="str">
        <f>'Table 1'!E30</f>
        <v>B</v>
      </c>
      <c r="F29" s="5" t="str">
        <f>'Table 1'!F30</f>
        <v>7.12-Dimethylbenz(a)anthracene</v>
      </c>
      <c r="G29" s="12" t="str">
        <f>'Table 1'!G30</f>
        <v>57-97-6</v>
      </c>
      <c r="H29" s="118" t="str">
        <f>'Table 1'!H30</f>
        <v>200-359-5</v>
      </c>
      <c r="I29" s="88" t="str">
        <f>IF('Table 2'!BB29=1,"Y","")</f>
        <v/>
      </c>
      <c r="J29" s="86" t="str">
        <f>IF('Table 2'!BC29="-","","Y")</f>
        <v/>
      </c>
      <c r="K29" s="86" t="str">
        <f>IF('Table 3'!R29="","","Y")</f>
        <v/>
      </c>
      <c r="L29" s="86" t="str">
        <f>IF('Table 2'!BD29="Y","Y","")</f>
        <v/>
      </c>
      <c r="M29" s="86" t="str">
        <f>IF('Table 2'!BE29=1,"Y","")</f>
        <v/>
      </c>
      <c r="N29" s="86" t="str">
        <f>IF('Table 2'!BF29="Y","Y","")</f>
        <v/>
      </c>
      <c r="O29" s="86" t="str">
        <f>IF('Table 2'!BG29=1,"Y","")</f>
        <v/>
      </c>
      <c r="P29" s="86" t="str">
        <f>IF('Table 2'!BH29=1,"Y","")</f>
        <v/>
      </c>
      <c r="Q29" s="86" t="str">
        <f>IF('Table 2'!BI29=1,"Y","")</f>
        <v/>
      </c>
      <c r="R29" s="86" t="str">
        <f>IF('Table 2'!BJ29="Y","Y","")</f>
        <v/>
      </c>
      <c r="S29" s="86" t="str">
        <f>IF('Table 2'!BK29=1,"Y","")</f>
        <v/>
      </c>
      <c r="T29" s="86" t="str">
        <f>IF('Table 2'!BL29=1,"Y","")</f>
        <v/>
      </c>
      <c r="U29" s="86" t="str">
        <f>IF('Table 2'!BM29=1,"Y","")</f>
        <v/>
      </c>
      <c r="V29" s="86" t="str">
        <f>IF('Table 2'!BN29="Y","Y","")</f>
        <v/>
      </c>
      <c r="W29" s="86" t="str">
        <f>IF('Table 2'!BO29=1,"Y","")</f>
        <v/>
      </c>
      <c r="X29" s="86" t="str">
        <f>IF('Table 2'!BP29=1,"Y","")</f>
        <v/>
      </c>
      <c r="Y29" s="86" t="str">
        <f>IF('Table 2'!BQ29=1,"Y","")</f>
        <v/>
      </c>
      <c r="Z29" s="86" t="str">
        <f>IF('Table 2'!BR29="Y","Y","")</f>
        <v/>
      </c>
      <c r="AA29" s="86" t="str">
        <f>IF('Table 2'!BS29=1,"Y","")</f>
        <v/>
      </c>
      <c r="AB29" s="86" t="str">
        <f>IF('Table 2'!BT29="Y","Y","")</f>
        <v/>
      </c>
      <c r="AC29" s="86" t="str">
        <f>IF('Table 2'!BU29="Y","Y","")</f>
        <v/>
      </c>
      <c r="AD29" s="86" t="str">
        <f>IF('Table 2'!BV29=1,"Y","")</f>
        <v/>
      </c>
      <c r="AE29" s="86" t="str">
        <f>IF('Table 2'!BW29=1,"Y","")</f>
        <v/>
      </c>
      <c r="AF29" s="86" t="str">
        <f>IF('Table 2'!BX29=1,"Y","")</f>
        <v/>
      </c>
      <c r="AG29" s="87" t="str">
        <f>IF('Table 11 Profess+consumer'!B29=1,"Y","")</f>
        <v/>
      </c>
      <c r="AH29" s="87" t="str">
        <f>IF(COUNT('Table 12 Class+OSH+waste'!K29:P29,"")&lt;COUNTA('Table 12 Class+OSH+waste'!K29:P29),"Y","")</f>
        <v/>
      </c>
      <c r="AI29" s="87" t="str">
        <f>IF(COUNT('Table 12 Class+OSH+waste'!Q29:V29,"")&lt;COUNTA('Table 12 Class+OSH+waste'!Q29:V29),"Y","")</f>
        <v/>
      </c>
      <c r="AJ29" s="89" t="str">
        <f>IF('Table 13 Environmental'!B30=1,"Y","")</f>
        <v/>
      </c>
      <c r="BB29" s="2" t="str">
        <f>IF(COUNTIF('Table 3'!I29:O29,"-")&lt;COUNTA('Table 3'!I29:O29),1,"-")</f>
        <v>-</v>
      </c>
      <c r="BC29" s="2" t="str">
        <f>'Table 3'!P29</f>
        <v>-</v>
      </c>
      <c r="BD29" s="2" t="str">
        <f>'Table 3'!Q29</f>
        <v>-</v>
      </c>
      <c r="BE29" s="13" t="str">
        <f>IF(COUNTIF('Table 4'!I29:N29,"-")&lt;COUNTA('Table 4'!I29:N29),1,"-")</f>
        <v>-</v>
      </c>
      <c r="BF29" s="14" t="str">
        <f>IF(COUNTIF('Table 4'!O29:AO29,"-")&lt;COUNTA('Table 4'!O29:AO29),"Y","N")</f>
        <v>N</v>
      </c>
      <c r="BG29" s="13" t="str">
        <f>IF(COUNTIF('Table 5'!I29:M29,"-")&lt;COUNTA('Table 5'!I29:M29),1,"-")</f>
        <v>-</v>
      </c>
      <c r="BH29" s="13" t="str">
        <f>IF(COUNTIF('Table 5'!N29:S29,"-")&lt;COUNTA('Table 5'!N29:S29),1,"-")</f>
        <v>-</v>
      </c>
      <c r="BI29" s="13" t="str">
        <f>IF(COUNTIF('Table 5'!T29:U29,"-")&lt;COUNTA('Table 5'!T29:U29),1,"-")</f>
        <v>-</v>
      </c>
      <c r="BJ29" s="15" t="str">
        <f>IF(COUNTIF('Table 5'!V29:AP29,"-")&lt;COUNTA('Table 5'!V29:AP29),"Y","N")</f>
        <v>N</v>
      </c>
      <c r="BK29" s="13" t="str">
        <f>IF(COUNTIF('Table 6'!I29:P29,"-")&lt;COUNTA('Table 6'!I29:P29),1,"-")</f>
        <v>-</v>
      </c>
      <c r="BL29" s="13" t="str">
        <f>IF(COUNTIF('Table 6'!Q29:AC29,"-")&lt;COUNTA('Table 6'!Q29:AC29),1,"-")</f>
        <v>-</v>
      </c>
      <c r="BM29" s="13" t="str">
        <f>IF(COUNTIF('Table 7'!I29:P29,"-")&lt;COUNTA('Table 7'!I29:P29),1,"-")</f>
        <v>-</v>
      </c>
      <c r="BN29" s="14" t="str">
        <f>IF(COUNTIF('Table 7'!Q29:AV29,"-")&lt;COUNTA('Table 7'!Q29:AV29),"Y","N")</f>
        <v>N</v>
      </c>
      <c r="BO29" s="13" t="str">
        <f>IF('Table 8'!I29="-","-",1)</f>
        <v>-</v>
      </c>
      <c r="BP29" s="13" t="str">
        <f>IF('Table 8'!K29="-","-",1)</f>
        <v>-</v>
      </c>
      <c r="BQ29" s="13" t="str">
        <f>IF('Table 8'!L29="-","-",1)</f>
        <v>-</v>
      </c>
      <c r="BR29" s="2" t="str">
        <f>IF(COUNTIF('Table 8'!M29:S29,"-")&lt;COUNTA('Table 8'!M29:S29),"Y","N")</f>
        <v>N</v>
      </c>
      <c r="BS29" s="13" t="str">
        <f>IF(COUNTIF('Table 8'!T29:AJ29,"-")&lt;COUNTA('Table 8'!T29:AJ29),1,"-")</f>
        <v>-</v>
      </c>
      <c r="BT29" s="14" t="str">
        <f>IF('Table 9'!B29=1,"Y","N")</f>
        <v>N</v>
      </c>
      <c r="BU29" s="2" t="str">
        <f>IF(COUNTIF('Table 10'!I30:J30,"-")&lt;COUNTA('Table 10'!I30:J30),"Y","N")</f>
        <v>N</v>
      </c>
      <c r="BV29" s="13" t="str">
        <f>IF('Table 10'!K30="-","-",1)</f>
        <v>-</v>
      </c>
      <c r="BW29" s="13" t="str">
        <f>IF('Table 10'!L30="-","-",1)</f>
        <v>-</v>
      </c>
      <c r="BX29" s="13" t="str">
        <f>IF('Table 10'!M30="-","-",1)</f>
        <v>-</v>
      </c>
    </row>
    <row r="30" spans="1:76" ht="13" x14ac:dyDescent="0.3">
      <c r="B30" s="5">
        <f>'Table 1'!B31</f>
        <v>0</v>
      </c>
      <c r="C30" s="5">
        <f>'Table 1'!C31</f>
        <v>1</v>
      </c>
      <c r="D30" s="5" t="str">
        <f>'Table 1'!D31</f>
        <v>PAHs</v>
      </c>
      <c r="E30" s="5" t="str">
        <f>'Table 1'!E31</f>
        <v>B</v>
      </c>
      <c r="F30" s="5" t="str">
        <f>'Table 1'!F31</f>
        <v>2,3,5 - trimethylnaphthalene</v>
      </c>
      <c r="G30" s="12" t="str">
        <f>'Table 1'!G31</f>
        <v>2245-38-7</v>
      </c>
      <c r="H30" s="118" t="str">
        <f>'Table 1'!H31</f>
        <v>218-833-5</v>
      </c>
      <c r="I30" s="88" t="str">
        <f>IF('Table 2'!BB30=1,"Y","")</f>
        <v/>
      </c>
      <c r="J30" s="86" t="str">
        <f>IF('Table 2'!BC30="-","","Y")</f>
        <v/>
      </c>
      <c r="K30" s="86" t="str">
        <f>IF('Table 3'!R30="","","Y")</f>
        <v/>
      </c>
      <c r="L30" s="86" t="str">
        <f>IF('Table 2'!BD30="Y","Y","")</f>
        <v/>
      </c>
      <c r="M30" s="86" t="str">
        <f>IF('Table 2'!BE30=1,"Y","")</f>
        <v/>
      </c>
      <c r="N30" s="86" t="str">
        <f>IF('Table 2'!BF30="Y","Y","")</f>
        <v/>
      </c>
      <c r="O30" s="86" t="str">
        <f>IF('Table 2'!BG30=1,"Y","")</f>
        <v/>
      </c>
      <c r="P30" s="86" t="str">
        <f>IF('Table 2'!BH30=1,"Y","")</f>
        <v/>
      </c>
      <c r="Q30" s="86" t="str">
        <f>IF('Table 2'!BI30=1,"Y","")</f>
        <v/>
      </c>
      <c r="R30" s="86" t="str">
        <f>IF('Table 2'!BJ30="Y","Y","")</f>
        <v/>
      </c>
      <c r="S30" s="86" t="str">
        <f>IF('Table 2'!BK30=1,"Y","")</f>
        <v/>
      </c>
      <c r="T30" s="86" t="str">
        <f>IF('Table 2'!BL30=1,"Y","")</f>
        <v/>
      </c>
      <c r="U30" s="86" t="str">
        <f>IF('Table 2'!BM30=1,"Y","")</f>
        <v/>
      </c>
      <c r="V30" s="86" t="str">
        <f>IF('Table 2'!BN30="Y","Y","")</f>
        <v/>
      </c>
      <c r="W30" s="86" t="str">
        <f>IF('Table 2'!BO30=1,"Y","")</f>
        <v/>
      </c>
      <c r="X30" s="86" t="str">
        <f>IF('Table 2'!BP30=1,"Y","")</f>
        <v/>
      </c>
      <c r="Y30" s="86" t="str">
        <f>IF('Table 2'!BQ30=1,"Y","")</f>
        <v/>
      </c>
      <c r="Z30" s="86" t="str">
        <f>IF('Table 2'!BR30="Y","Y","")</f>
        <v/>
      </c>
      <c r="AA30" s="86" t="str">
        <f>IF('Table 2'!BS30=1,"Y","")</f>
        <v/>
      </c>
      <c r="AB30" s="86" t="str">
        <f>IF('Table 2'!BT30="Y","Y","")</f>
        <v/>
      </c>
      <c r="AC30" s="86" t="str">
        <f>IF('Table 2'!BU30="Y","Y","")</f>
        <v/>
      </c>
      <c r="AD30" s="86" t="str">
        <f>IF('Table 2'!BV30=1,"Y","")</f>
        <v/>
      </c>
      <c r="AE30" s="86" t="str">
        <f>IF('Table 2'!BW30=1,"Y","")</f>
        <v/>
      </c>
      <c r="AF30" s="86" t="str">
        <f>IF('Table 2'!BX30=1,"Y","")</f>
        <v/>
      </c>
      <c r="AG30" s="87" t="str">
        <f>IF('Table 11 Profess+consumer'!B30=1,"Y","")</f>
        <v/>
      </c>
      <c r="AH30" s="87" t="str">
        <f>IF(COUNT('Table 12 Class+OSH+waste'!K30:P30,"")&lt;COUNTA('Table 12 Class+OSH+waste'!K30:P30),"Y","")</f>
        <v/>
      </c>
      <c r="AI30" s="87" t="str">
        <f>IF(COUNT('Table 12 Class+OSH+waste'!Q30:V30,"")&lt;COUNTA('Table 12 Class+OSH+waste'!Q30:V30),"Y","")</f>
        <v/>
      </c>
      <c r="AJ30" s="89" t="str">
        <f>IF('Table 13 Environmental'!B31=1,"Y","")</f>
        <v/>
      </c>
      <c r="BB30" s="2" t="str">
        <f>IF(COUNTIF('Table 3'!I30:O30,"-")&lt;COUNTA('Table 3'!I30:O30),1,"-")</f>
        <v>-</v>
      </c>
      <c r="BC30" s="2" t="str">
        <f>'Table 3'!P30</f>
        <v>-</v>
      </c>
      <c r="BD30" s="2" t="str">
        <f>'Table 3'!Q30</f>
        <v>-</v>
      </c>
      <c r="BE30" s="13" t="str">
        <f>IF(COUNTIF('Table 4'!I30:N30,"-")&lt;COUNTA('Table 4'!I30:N30),1,"-")</f>
        <v>-</v>
      </c>
      <c r="BF30" s="14" t="str">
        <f>IF(COUNTIF('Table 4'!O30:AO30,"-")&lt;COUNTA('Table 4'!O30:AO30),"Y","N")</f>
        <v>N</v>
      </c>
      <c r="BG30" s="13" t="str">
        <f>IF(COUNTIF('Table 5'!I30:M30,"-")&lt;COUNTA('Table 5'!I30:M30),1,"-")</f>
        <v>-</v>
      </c>
      <c r="BH30" s="13" t="str">
        <f>IF(COUNTIF('Table 5'!N30:S30,"-")&lt;COUNTA('Table 5'!N30:S30),1,"-")</f>
        <v>-</v>
      </c>
      <c r="BI30" s="13" t="str">
        <f>IF(COUNTIF('Table 5'!T30:U30,"-")&lt;COUNTA('Table 5'!T30:U30),1,"-")</f>
        <v>-</v>
      </c>
      <c r="BJ30" s="15" t="str">
        <f>IF(COUNTIF('Table 5'!V30:AP30,"-")&lt;COUNTA('Table 5'!V30:AP30),"Y","N")</f>
        <v>N</v>
      </c>
      <c r="BK30" s="13" t="str">
        <f>IF(COUNTIF('Table 6'!I30:P30,"-")&lt;COUNTA('Table 6'!I30:P30),1,"-")</f>
        <v>-</v>
      </c>
      <c r="BL30" s="13" t="str">
        <f>IF(COUNTIF('Table 6'!Q30:AC30,"-")&lt;COUNTA('Table 6'!Q30:AC30),1,"-")</f>
        <v>-</v>
      </c>
      <c r="BM30" s="13" t="str">
        <f>IF(COUNTIF('Table 7'!I30:P30,"-")&lt;COUNTA('Table 7'!I30:P30),1,"-")</f>
        <v>-</v>
      </c>
      <c r="BN30" s="14" t="str">
        <f>IF(COUNTIF('Table 7'!Q30:AV30,"-")&lt;COUNTA('Table 7'!Q30:AV30),"Y","N")</f>
        <v>N</v>
      </c>
      <c r="BO30" s="13" t="str">
        <f>IF('Table 8'!I30="-","-",1)</f>
        <v>-</v>
      </c>
      <c r="BP30" s="13" t="str">
        <f>IF('Table 8'!K30="-","-",1)</f>
        <v>-</v>
      </c>
      <c r="BQ30" s="13" t="str">
        <f>IF('Table 8'!L30="-","-",1)</f>
        <v>-</v>
      </c>
      <c r="BR30" s="2" t="str">
        <f>IF(COUNTIF('Table 8'!M30:S30,"-")&lt;COUNTA('Table 8'!M30:S30),"Y","N")</f>
        <v>N</v>
      </c>
      <c r="BS30" s="13" t="str">
        <f>IF(COUNTIF('Table 8'!T30:AJ30,"-")&lt;COUNTA('Table 8'!T30:AJ30),1,"-")</f>
        <v>-</v>
      </c>
      <c r="BT30" s="14" t="str">
        <f>IF('Table 9'!B30=1,"Y","N")</f>
        <v>N</v>
      </c>
      <c r="BU30" s="2" t="str">
        <f>IF(COUNTIF('Table 10'!I31:J31,"-")&lt;COUNTA('Table 10'!I31:J31),"Y","N")</f>
        <v>N</v>
      </c>
      <c r="BV30" s="13" t="str">
        <f>IF('Table 10'!K31="-","-",1)</f>
        <v>-</v>
      </c>
      <c r="BW30" s="13" t="str">
        <f>IF('Table 10'!L31="-","-",1)</f>
        <v>-</v>
      </c>
      <c r="BX30" s="13" t="str">
        <f>IF('Table 10'!M31="-","-",1)</f>
        <v>-</v>
      </c>
    </row>
    <row r="31" spans="1:76" ht="13" x14ac:dyDescent="0.3">
      <c r="B31" s="5">
        <f>'Table 1'!B32</f>
        <v>0</v>
      </c>
      <c r="C31" s="5">
        <f>'Table 1'!C32</f>
        <v>1</v>
      </c>
      <c r="D31" s="5" t="str">
        <f>'Table 1'!D32</f>
        <v>PAHs</v>
      </c>
      <c r="E31" s="5" t="str">
        <f>'Table 1'!E32</f>
        <v>B</v>
      </c>
      <c r="F31" s="5" t="str">
        <f>'Table 1'!F32</f>
        <v xml:space="preserve">Benzene </v>
      </c>
      <c r="G31" s="12" t="str">
        <f>'Table 1'!G32</f>
        <v>71-43-2</v>
      </c>
      <c r="H31" s="118" t="str">
        <f>'Table 1'!H32</f>
        <v>200-753-7</v>
      </c>
      <c r="I31" s="88" t="str">
        <f>IF('Table 2'!BB31=1,"Y","")</f>
        <v/>
      </c>
      <c r="J31" s="86" t="str">
        <f>IF('Table 2'!BC31="-","","Y")</f>
        <v/>
      </c>
      <c r="K31" s="86" t="str">
        <f>IF('Table 3'!R31="","","Y")</f>
        <v/>
      </c>
      <c r="L31" s="86" t="str">
        <f>IF('Table 2'!BD31="Y","Y","")</f>
        <v/>
      </c>
      <c r="M31" s="86" t="str">
        <f>IF('Table 2'!BE31=1,"Y","")</f>
        <v>Y</v>
      </c>
      <c r="N31" s="86" t="str">
        <f>IF('Table 2'!BF31="Y","Y","")</f>
        <v/>
      </c>
      <c r="O31" s="86" t="str">
        <f>IF('Table 2'!BG31=1,"Y","")</f>
        <v/>
      </c>
      <c r="P31" s="86" t="str">
        <f>IF('Table 2'!BH31=1,"Y","")</f>
        <v/>
      </c>
      <c r="Q31" s="86" t="str">
        <f>IF('Table 2'!BI31=1,"Y","")</f>
        <v/>
      </c>
      <c r="R31" s="86" t="str">
        <f>IF('Table 2'!BJ31="Y","Y","")</f>
        <v/>
      </c>
      <c r="S31" s="86" t="str">
        <f>IF('Table 2'!BK31=1,"Y","")</f>
        <v>Y</v>
      </c>
      <c r="T31" s="86" t="str">
        <f>IF('Table 2'!BL31=1,"Y","")</f>
        <v/>
      </c>
      <c r="U31" s="86" t="str">
        <f>IF('Table 2'!BM31=1,"Y","")</f>
        <v>Y</v>
      </c>
      <c r="V31" s="86" t="str">
        <f>IF('Table 2'!BN31="Y","Y","")</f>
        <v/>
      </c>
      <c r="W31" s="86" t="str">
        <f>IF('Table 2'!BO31=1,"Y","")</f>
        <v>Y</v>
      </c>
      <c r="X31" s="86" t="str">
        <f>IF('Table 2'!BP31=1,"Y","")</f>
        <v>Y</v>
      </c>
      <c r="Y31" s="86" t="str">
        <f>IF('Table 2'!BQ31=1,"Y","")</f>
        <v/>
      </c>
      <c r="Z31" s="86" t="str">
        <f>IF('Table 2'!BR31="Y","Y","")</f>
        <v>Y</v>
      </c>
      <c r="AA31" s="86" t="str">
        <f>IF('Table 2'!BS31=1,"Y","")</f>
        <v/>
      </c>
      <c r="AB31" s="86" t="str">
        <f>IF('Table 2'!BT31="Y","Y","")</f>
        <v>Y</v>
      </c>
      <c r="AC31" s="86" t="str">
        <f>IF('Table 2'!BU31="Y","Y","")</f>
        <v/>
      </c>
      <c r="AD31" s="86" t="str">
        <f>IF('Table 2'!BV31=1,"Y","")</f>
        <v>Y</v>
      </c>
      <c r="AE31" s="86" t="str">
        <f>IF('Table 2'!BW31=1,"Y","")</f>
        <v>Y</v>
      </c>
      <c r="AF31" s="86" t="str">
        <f>IF('Table 2'!BX31=1,"Y","")</f>
        <v/>
      </c>
      <c r="AG31" s="87" t="str">
        <f>IF('Table 11 Profess+consumer'!B31=1,"Y","")</f>
        <v>Y</v>
      </c>
      <c r="AH31" s="87" t="str">
        <f>IF(COUNT('Table 12 Class+OSH+waste'!K31:P31,"")&lt;COUNTA('Table 12 Class+OSH+waste'!K31:P31),"Y","")</f>
        <v/>
      </c>
      <c r="AI31" s="87" t="str">
        <f>IF(COUNT('Table 12 Class+OSH+waste'!Q31:V31,"")&lt;COUNTA('Table 12 Class+OSH+waste'!Q31:V31),"Y","")</f>
        <v/>
      </c>
      <c r="AJ31" s="89" t="str">
        <f>IF('Table 13 Environmental'!B32=1,"Y","")</f>
        <v>Y</v>
      </c>
      <c r="BB31" s="2" t="str">
        <f>IF(COUNTIF('Table 3'!I31:O31,"-")&lt;COUNTA('Table 3'!I31:O31),1,"-")</f>
        <v>-</v>
      </c>
      <c r="BC31" s="2" t="str">
        <f>'Table 3'!P31</f>
        <v>-</v>
      </c>
      <c r="BD31" s="2" t="str">
        <f>'Table 3'!Q31</f>
        <v>Annex I Part 1</v>
      </c>
      <c r="BE31" s="13">
        <f>IF(COUNTIF('Table 4'!I31:N31,"-")&lt;COUNTA('Table 4'!I31:N31),1,"-")</f>
        <v>1</v>
      </c>
      <c r="BF31" s="14" t="str">
        <f>IF(COUNTIF('Table 4'!O31:AO31,"-")&lt;COUNTA('Table 4'!O31:AO31),"Y","N")</f>
        <v>N</v>
      </c>
      <c r="BG31" s="13" t="str">
        <f>IF(COUNTIF('Table 5'!I31:M31,"-")&lt;COUNTA('Table 5'!I31:M31),1,"-")</f>
        <v>-</v>
      </c>
      <c r="BH31" s="13" t="str">
        <f>IF(COUNTIF('Table 5'!N31:S31,"-")&lt;COUNTA('Table 5'!N31:S31),1,"-")</f>
        <v>-</v>
      </c>
      <c r="BI31" s="13" t="str">
        <f>IF(COUNTIF('Table 5'!T31:U31,"-")&lt;COUNTA('Table 5'!T31:U31),1,"-")</f>
        <v>-</v>
      </c>
      <c r="BJ31" s="15" t="str">
        <f>IF(COUNTIF('Table 5'!V31:AP31,"-")&lt;COUNTA('Table 5'!V31:AP31),"Y","N")</f>
        <v>N</v>
      </c>
      <c r="BK31" s="13">
        <f>IF(COUNTIF('Table 6'!I31:P31,"-")&lt;COUNTA('Table 6'!I31:P31),1,"-")</f>
        <v>1</v>
      </c>
      <c r="BL31" s="13" t="str">
        <f>IF(COUNTIF('Table 6'!Q31:AC31,"-")&lt;COUNTA('Table 6'!Q31:AC31),1,"-")</f>
        <v>-</v>
      </c>
      <c r="BM31" s="13">
        <f>IF(COUNTIF('Table 7'!I31:P31,"-")&lt;COUNTA('Table 7'!I31:P31),1,"-")</f>
        <v>1</v>
      </c>
      <c r="BN31" s="14" t="str">
        <f>IF(COUNTIF('Table 7'!Q31:AV31,"-")&lt;COUNTA('Table 7'!Q31:AV31),"Y","N")</f>
        <v>N</v>
      </c>
      <c r="BO31" s="13">
        <f>IF('Table 8'!I31="-","-",1)</f>
        <v>1</v>
      </c>
      <c r="BP31" s="13">
        <f>IF('Table 8'!K31="-","-",1)</f>
        <v>1</v>
      </c>
      <c r="BQ31" s="13" t="str">
        <f>IF('Table 8'!L31="-","-",1)</f>
        <v>-</v>
      </c>
      <c r="BR31" s="2" t="str">
        <f>IF(COUNTIF('Table 8'!M31:S31,"-")&lt;COUNTA('Table 8'!M31:S31),"Y","N")</f>
        <v>Y</v>
      </c>
      <c r="BS31" s="13" t="str">
        <f>IF(COUNTIF('Table 8'!T31:AJ31,"-")&lt;COUNTA('Table 8'!T31:AJ31),1,"-")</f>
        <v>-</v>
      </c>
      <c r="BT31" s="14" t="str">
        <f>IF('Table 9'!B31=1,"Y","N")</f>
        <v>Y</v>
      </c>
      <c r="BU31" s="2" t="str">
        <f>IF(COUNTIF('Table 10'!I32:J32,"-")&lt;COUNTA('Table 10'!I32:J32),"Y","N")</f>
        <v>N</v>
      </c>
      <c r="BV31" s="13">
        <f>IF('Table 10'!K32="-","-",1)</f>
        <v>1</v>
      </c>
      <c r="BW31" s="13">
        <f>IF('Table 10'!L32="-","-",1)</f>
        <v>1</v>
      </c>
      <c r="BX31" s="13" t="str">
        <f>IF('Table 10'!M32="-","-",1)</f>
        <v>-</v>
      </c>
    </row>
    <row r="32" spans="1:76" ht="13" x14ac:dyDescent="0.3">
      <c r="B32" s="5">
        <f>'Table 1'!B33</f>
        <v>0</v>
      </c>
      <c r="C32" s="5">
        <f>'Table 1'!C33</f>
        <v>1</v>
      </c>
      <c r="D32" s="5" t="str">
        <f>'Table 1'!D33</f>
        <v>PAHs</v>
      </c>
      <c r="E32" s="5" t="str">
        <f>'Table 1'!E33</f>
        <v>B</v>
      </c>
      <c r="F32" s="5" t="str">
        <f>'Table 1'!F33</f>
        <v>Toluene</v>
      </c>
      <c r="G32" s="12" t="str">
        <f>'Table 1'!G33</f>
        <v>108-88-3</v>
      </c>
      <c r="H32" s="118" t="str">
        <f>'Table 1'!H33</f>
        <v>203-625-9</v>
      </c>
      <c r="I32" s="88" t="str">
        <f>IF('Table 2'!BB32=1,"Y","")</f>
        <v/>
      </c>
      <c r="J32" s="86" t="str">
        <f>IF('Table 2'!BC32="-","","Y")</f>
        <v/>
      </c>
      <c r="K32" s="86" t="str">
        <f>IF('Table 3'!R32="","","Y")</f>
        <v/>
      </c>
      <c r="L32" s="86" t="str">
        <f>IF('Table 2'!BD32="Y","Y","")</f>
        <v/>
      </c>
      <c r="M32" s="86" t="str">
        <f>IF('Table 2'!BE32=1,"Y","")</f>
        <v>Y</v>
      </c>
      <c r="N32" s="86" t="str">
        <f>IF('Table 2'!BF32="Y","Y","")</f>
        <v/>
      </c>
      <c r="O32" s="86" t="str">
        <f>IF('Table 2'!BG32=1,"Y","")</f>
        <v/>
      </c>
      <c r="P32" s="86" t="str">
        <f>IF('Table 2'!BH32=1,"Y","")</f>
        <v/>
      </c>
      <c r="Q32" s="86" t="str">
        <f>IF('Table 2'!BI32=1,"Y","")</f>
        <v/>
      </c>
      <c r="R32" s="86" t="str">
        <f>IF('Table 2'!BJ32="Y","Y","")</f>
        <v/>
      </c>
      <c r="S32" s="86" t="str">
        <f>IF('Table 2'!BK32=1,"Y","")</f>
        <v>Y</v>
      </c>
      <c r="T32" s="86" t="str">
        <f>IF('Table 2'!BL32=1,"Y","")</f>
        <v>Y</v>
      </c>
      <c r="U32" s="86" t="str">
        <f>IF('Table 2'!BM32=1,"Y","")</f>
        <v>Y</v>
      </c>
      <c r="V32" s="86" t="str">
        <f>IF('Table 2'!BN32="Y","Y","")</f>
        <v/>
      </c>
      <c r="W32" s="86" t="str">
        <f>IF('Table 2'!BO32=1,"Y","")</f>
        <v>Y</v>
      </c>
      <c r="X32" s="86" t="str">
        <f>IF('Table 2'!BP32=1,"Y","")</f>
        <v>Y</v>
      </c>
      <c r="Y32" s="86" t="str">
        <f>IF('Table 2'!BQ32=1,"Y","")</f>
        <v/>
      </c>
      <c r="Z32" s="86" t="str">
        <f>IF('Table 2'!BR32="Y","Y","")</f>
        <v>Y</v>
      </c>
      <c r="AA32" s="86" t="str">
        <f>IF('Table 2'!BS32=1,"Y","")</f>
        <v/>
      </c>
      <c r="AB32" s="86" t="str">
        <f>IF('Table 2'!BT32="Y","Y","")</f>
        <v/>
      </c>
      <c r="AC32" s="86" t="str">
        <f>IF('Table 2'!BU32="Y","Y","")</f>
        <v>Y</v>
      </c>
      <c r="AD32" s="86" t="str">
        <f>IF('Table 2'!BV32=1,"Y","")</f>
        <v/>
      </c>
      <c r="AE32" s="86" t="str">
        <f>IF('Table 2'!BW32=1,"Y","")</f>
        <v/>
      </c>
      <c r="AF32" s="86" t="str">
        <f>IF('Table 2'!BX32=1,"Y","")</f>
        <v/>
      </c>
      <c r="AG32" s="87" t="str">
        <f>IF('Table 11 Profess+consumer'!B32=1,"Y","")</f>
        <v>Y</v>
      </c>
      <c r="AH32" s="87" t="str">
        <f>IF(COUNT('Table 12 Class+OSH+waste'!K32:P32,"")&lt;COUNTA('Table 12 Class+OSH+waste'!K32:P32),"Y","")</f>
        <v/>
      </c>
      <c r="AI32" s="87" t="str">
        <f>IF(COUNT('Table 12 Class+OSH+waste'!Q32:V32,"")&lt;COUNTA('Table 12 Class+OSH+waste'!Q32:V32),"Y","")</f>
        <v/>
      </c>
      <c r="AJ32" s="89" t="str">
        <f>IF('Table 13 Environmental'!B33=1,"Y","")</f>
        <v>Y</v>
      </c>
      <c r="BB32" s="2" t="str">
        <f>IF(COUNTIF('Table 3'!I32:O32,"-")&lt;COUNTA('Table 3'!I32:O32),1,"-")</f>
        <v>-</v>
      </c>
      <c r="BC32" s="2" t="str">
        <f>'Table 3'!P32</f>
        <v>-</v>
      </c>
      <c r="BD32" s="2" t="str">
        <f>'Table 3'!Q32</f>
        <v>-</v>
      </c>
      <c r="BE32" s="13">
        <f>IF(COUNTIF('Table 4'!I32:N32,"-")&lt;COUNTA('Table 4'!I32:N32),1,"-")</f>
        <v>1</v>
      </c>
      <c r="BF32" s="14" t="str">
        <f>IF(COUNTIF('Table 4'!O32:AO32,"-")&lt;COUNTA('Table 4'!O32:AO32),"Y","N")</f>
        <v>N</v>
      </c>
      <c r="BG32" s="13" t="str">
        <f>IF(COUNTIF('Table 5'!I32:M32,"-")&lt;COUNTA('Table 5'!I32:M32),1,"-")</f>
        <v>-</v>
      </c>
      <c r="BH32" s="13" t="str">
        <f>IF(COUNTIF('Table 5'!N32:S32,"-")&lt;COUNTA('Table 5'!N32:S32),1,"-")</f>
        <v>-</v>
      </c>
      <c r="BI32" s="13" t="str">
        <f>IF(COUNTIF('Table 5'!T32:U32,"-")&lt;COUNTA('Table 5'!T32:U32),1,"-")</f>
        <v>-</v>
      </c>
      <c r="BJ32" s="15" t="str">
        <f>IF(COUNTIF('Table 5'!V32:AP32,"-")&lt;COUNTA('Table 5'!V32:AP32),"Y","N")</f>
        <v>N</v>
      </c>
      <c r="BK32" s="13">
        <f>IF(COUNTIF('Table 6'!I32:P32,"-")&lt;COUNTA('Table 6'!I32:P32),1,"-")</f>
        <v>1</v>
      </c>
      <c r="BL32" s="13">
        <f>IF(COUNTIF('Table 6'!Q32:AC32,"-")&lt;COUNTA('Table 6'!Q32:AC32),1,"-")</f>
        <v>1</v>
      </c>
      <c r="BM32" s="13">
        <f>IF(COUNTIF('Table 7'!I32:P32,"-")&lt;COUNTA('Table 7'!I32:P32),1,"-")</f>
        <v>1</v>
      </c>
      <c r="BN32" s="14" t="str">
        <f>IF(COUNTIF('Table 7'!Q32:AV32,"-")&lt;COUNTA('Table 7'!Q32:AV32),"Y","N")</f>
        <v>N</v>
      </c>
      <c r="BO32" s="13">
        <f>IF('Table 8'!I32="-","-",1)</f>
        <v>1</v>
      </c>
      <c r="BP32" s="13">
        <f>IF('Table 8'!K32="-","-",1)</f>
        <v>1</v>
      </c>
      <c r="BQ32" s="13" t="str">
        <f>IF('Table 8'!L32="-","-",1)</f>
        <v>-</v>
      </c>
      <c r="BR32" s="2" t="str">
        <f>IF(COUNTIF('Table 8'!M32:S32,"-")&lt;COUNTA('Table 8'!M32:S32),"Y","N")</f>
        <v>Y</v>
      </c>
      <c r="BS32" s="13" t="str">
        <f>IF(COUNTIF('Table 8'!T32:AJ32,"-")&lt;COUNTA('Table 8'!T32:AJ32),1,"-")</f>
        <v>-</v>
      </c>
      <c r="BT32" s="14" t="str">
        <f>IF('Table 9'!B32=1,"Y","N")</f>
        <v>N</v>
      </c>
      <c r="BU32" s="2" t="str">
        <f>IF(COUNTIF('Table 10'!I33:J33,"-")&lt;COUNTA('Table 10'!I33:J33),"Y","N")</f>
        <v>Y</v>
      </c>
      <c r="BV32" s="13" t="str">
        <f>IF('Table 10'!K33="-","-",1)</f>
        <v>-</v>
      </c>
      <c r="BW32" s="13" t="str">
        <f>IF('Table 10'!L33="-","-",1)</f>
        <v>-</v>
      </c>
      <c r="BX32" s="13" t="str">
        <f>IF('Table 10'!M33="-","-",1)</f>
        <v>-</v>
      </c>
    </row>
    <row r="33" spans="2:76" ht="13" x14ac:dyDescent="0.3">
      <c r="B33" s="5">
        <f>'Table 1'!B34</f>
        <v>0</v>
      </c>
      <c r="C33" s="5">
        <f>'Table 1'!C34</f>
        <v>1</v>
      </c>
      <c r="D33" s="5" t="str">
        <f>'Table 1'!D34</f>
        <v>PAHs</v>
      </c>
      <c r="E33" s="5" t="str">
        <f>'Table 1'!E34</f>
        <v>B</v>
      </c>
      <c r="F33" s="5" t="str">
        <f>'Table 1'!F34</f>
        <v>Ethylbenzene</v>
      </c>
      <c r="G33" s="12" t="str">
        <f>'Table 1'!G34</f>
        <v>100-41-4</v>
      </c>
      <c r="H33" s="118" t="str">
        <f>'Table 1'!H34</f>
        <v>202-849-4</v>
      </c>
      <c r="I33" s="88" t="str">
        <f>IF('Table 2'!BB33=1,"Y","")</f>
        <v/>
      </c>
      <c r="J33" s="86" t="str">
        <f>IF('Table 2'!BC33="-","","Y")</f>
        <v/>
      </c>
      <c r="K33" s="86" t="str">
        <f>IF('Table 3'!R33="","","Y")</f>
        <v/>
      </c>
      <c r="L33" s="86" t="str">
        <f>IF('Table 2'!BD33="Y","Y","")</f>
        <v/>
      </c>
      <c r="M33" s="86" t="str">
        <f>IF('Table 2'!BE33=1,"Y","")</f>
        <v/>
      </c>
      <c r="N33" s="86" t="str">
        <f>IF('Table 2'!BF33="Y","Y","")</f>
        <v/>
      </c>
      <c r="O33" s="86" t="str">
        <f>IF('Table 2'!BG33=1,"Y","")</f>
        <v/>
      </c>
      <c r="P33" s="86" t="str">
        <f>IF('Table 2'!BH33=1,"Y","")</f>
        <v/>
      </c>
      <c r="Q33" s="86" t="str">
        <f>IF('Table 2'!BI33=1,"Y","")</f>
        <v/>
      </c>
      <c r="R33" s="86" t="str">
        <f>IF('Table 2'!BJ33="Y","Y","")</f>
        <v/>
      </c>
      <c r="S33" s="86" t="str">
        <f>IF('Table 2'!BK33=1,"Y","")</f>
        <v>Y</v>
      </c>
      <c r="T33" s="86" t="str">
        <f>IF('Table 2'!BL33=1,"Y","")</f>
        <v/>
      </c>
      <c r="U33" s="86" t="str">
        <f>IF('Table 2'!BM33=1,"Y","")</f>
        <v>Y</v>
      </c>
      <c r="V33" s="86" t="str">
        <f>IF('Table 2'!BN33="Y","Y","")</f>
        <v>Y</v>
      </c>
      <c r="W33" s="86" t="str">
        <f>IF('Table 2'!BO33=1,"Y","")</f>
        <v>Y</v>
      </c>
      <c r="X33" s="86" t="str">
        <f>IF('Table 2'!BP33=1,"Y","")</f>
        <v/>
      </c>
      <c r="Y33" s="86" t="str">
        <f>IF('Table 2'!BQ33=1,"Y","")</f>
        <v/>
      </c>
      <c r="Z33" s="86" t="str">
        <f>IF('Table 2'!BR33="Y","Y","")</f>
        <v>Y</v>
      </c>
      <c r="AA33" s="86" t="str">
        <f>IF('Table 2'!BS33=1,"Y","")</f>
        <v/>
      </c>
      <c r="AB33" s="86" t="str">
        <f>IF('Table 2'!BT33="Y","Y","")</f>
        <v/>
      </c>
      <c r="AC33" s="86" t="str">
        <f>IF('Table 2'!BU33="Y","Y","")</f>
        <v>Y</v>
      </c>
      <c r="AD33" s="86" t="str">
        <f>IF('Table 2'!BV33=1,"Y","")</f>
        <v/>
      </c>
      <c r="AE33" s="86" t="str">
        <f>IF('Table 2'!BW33=1,"Y","")</f>
        <v/>
      </c>
      <c r="AF33" s="86" t="str">
        <f>IF('Table 2'!BX33=1,"Y","")</f>
        <v/>
      </c>
      <c r="AG33" s="87" t="str">
        <f>IF('Table 11 Profess+consumer'!B33=1,"Y","")</f>
        <v>Y</v>
      </c>
      <c r="AH33" s="87" t="str">
        <f>IF(COUNT('Table 12 Class+OSH+waste'!K33:P33,"")&lt;COUNTA('Table 12 Class+OSH+waste'!K33:P33),"Y","")</f>
        <v/>
      </c>
      <c r="AI33" s="87" t="str">
        <f>IF(COUNT('Table 12 Class+OSH+waste'!Q33:V33,"")&lt;COUNTA('Table 12 Class+OSH+waste'!Q33:V33),"Y","")</f>
        <v/>
      </c>
      <c r="AJ33" s="89" t="str">
        <f>IF('Table 13 Environmental'!B34=1,"Y","")</f>
        <v/>
      </c>
      <c r="BB33" s="2" t="str">
        <f>IF(COUNTIF('Table 3'!I33:O33,"-")&lt;COUNTA('Table 3'!I33:O33),1,"-")</f>
        <v>-</v>
      </c>
      <c r="BC33" s="2" t="str">
        <f>'Table 3'!P33</f>
        <v>-</v>
      </c>
      <c r="BD33" s="2" t="str">
        <f>'Table 3'!Q33</f>
        <v>-</v>
      </c>
      <c r="BE33" s="13" t="str">
        <f>IF(COUNTIF('Table 4'!I33:N33,"-")&lt;COUNTA('Table 4'!I33:N33),1,"-")</f>
        <v>-</v>
      </c>
      <c r="BF33" s="14" t="str">
        <f>IF(COUNTIF('Table 4'!O33:AO33,"-")&lt;COUNTA('Table 4'!O33:AO33),"Y","N")</f>
        <v>N</v>
      </c>
      <c r="BG33" s="13" t="str">
        <f>IF(COUNTIF('Table 5'!I33:M33,"-")&lt;COUNTA('Table 5'!I33:M33),1,"-")</f>
        <v>-</v>
      </c>
      <c r="BH33" s="13" t="str">
        <f>IF(COUNTIF('Table 5'!N33:S33,"-")&lt;COUNTA('Table 5'!N33:S33),1,"-")</f>
        <v>-</v>
      </c>
      <c r="BI33" s="13" t="str">
        <f>IF(COUNTIF('Table 5'!T33:U33,"-")&lt;COUNTA('Table 5'!T33:U33),1,"-")</f>
        <v>-</v>
      </c>
      <c r="BJ33" s="15" t="str">
        <f>IF(COUNTIF('Table 5'!V33:AP33,"-")&lt;COUNTA('Table 5'!V33:AP33),"Y","N")</f>
        <v>N</v>
      </c>
      <c r="BK33" s="13">
        <f>IF(COUNTIF('Table 6'!I33:P33,"-")&lt;COUNTA('Table 6'!I33:P33),1,"-")</f>
        <v>1</v>
      </c>
      <c r="BL33" s="13" t="str">
        <f>IF(COUNTIF('Table 6'!Q33:AC33,"-")&lt;COUNTA('Table 6'!Q33:AC33),1,"-")</f>
        <v>-</v>
      </c>
      <c r="BM33" s="13">
        <f>IF(COUNTIF('Table 7'!I33:P33,"-")&lt;COUNTA('Table 7'!I33:P33),1,"-")</f>
        <v>1</v>
      </c>
      <c r="BN33" s="14" t="str">
        <f>IF(COUNTIF('Table 7'!Q33:AV33,"-")&lt;COUNTA('Table 7'!Q33:AV33),"Y","N")</f>
        <v>Y</v>
      </c>
      <c r="BO33" s="13">
        <f>IF('Table 8'!I33="-","-",1)</f>
        <v>1</v>
      </c>
      <c r="BP33" s="13" t="str">
        <f>IF('Table 8'!K33="-","-",1)</f>
        <v>-</v>
      </c>
      <c r="BQ33" s="13" t="str">
        <f>IF('Table 8'!L33="-","-",1)</f>
        <v>-</v>
      </c>
      <c r="BR33" s="2" t="str">
        <f>IF(COUNTIF('Table 8'!M33:S33,"-")&lt;COUNTA('Table 8'!M33:S33),"Y","N")</f>
        <v>Y</v>
      </c>
      <c r="BS33" s="13" t="str">
        <f>IF(COUNTIF('Table 8'!T33:AJ33,"-")&lt;COUNTA('Table 8'!T33:AJ33),1,"-")</f>
        <v>-</v>
      </c>
      <c r="BT33" s="14" t="str">
        <f>IF('Table 9'!B33=1,"Y","N")</f>
        <v>N</v>
      </c>
      <c r="BU33" s="2" t="str">
        <f>IF(COUNTIF('Table 10'!I34:J34,"-")&lt;COUNTA('Table 10'!I34:J34),"Y","N")</f>
        <v>Y</v>
      </c>
      <c r="BV33" s="13" t="str">
        <f>IF('Table 10'!K34="-","-",1)</f>
        <v>-</v>
      </c>
      <c r="BW33" s="13" t="str">
        <f>IF('Table 10'!L34="-","-",1)</f>
        <v>-</v>
      </c>
      <c r="BX33" s="13" t="str">
        <f>IF('Table 10'!M34="-","-",1)</f>
        <v>-</v>
      </c>
    </row>
    <row r="34" spans="2:76" ht="13" x14ac:dyDescent="0.3">
      <c r="B34" s="5">
        <f>'Table 1'!B35</f>
        <v>0</v>
      </c>
      <c r="C34" s="5">
        <f>'Table 1'!C35</f>
        <v>1</v>
      </c>
      <c r="D34" s="5" t="str">
        <f>'Table 1'!D35</f>
        <v>PAHs</v>
      </c>
      <c r="E34" s="5" t="str">
        <f>'Table 1'!E35</f>
        <v>B</v>
      </c>
      <c r="F34" s="5" t="str">
        <f>'Table 1'!F35</f>
        <v>Xylene</v>
      </c>
      <c r="G34" s="12" t="str">
        <f>'Table 1'!G35</f>
        <v>1330-20-7</v>
      </c>
      <c r="H34" s="118" t="str">
        <f>'Table 1'!H35</f>
        <v>215-535-7</v>
      </c>
      <c r="I34" s="88" t="str">
        <f>IF('Table 2'!BB34=1,"Y","")</f>
        <v/>
      </c>
      <c r="J34" s="86" t="str">
        <f>IF('Table 2'!BC34="-","","Y")</f>
        <v/>
      </c>
      <c r="K34" s="86" t="str">
        <f>IF('Table 3'!R34="","","Y")</f>
        <v/>
      </c>
      <c r="L34" s="86" t="str">
        <f>IF('Table 2'!BD34="Y","Y","")</f>
        <v/>
      </c>
      <c r="M34" s="86" t="str">
        <f>IF('Table 2'!BE34=1,"Y","")</f>
        <v/>
      </c>
      <c r="N34" s="86" t="str">
        <f>IF('Table 2'!BF34="Y","Y","")</f>
        <v/>
      </c>
      <c r="O34" s="86" t="str">
        <f>IF('Table 2'!BG34=1,"Y","")</f>
        <v/>
      </c>
      <c r="P34" s="86" t="str">
        <f>IF('Table 2'!BH34=1,"Y","")</f>
        <v/>
      </c>
      <c r="Q34" s="86" t="str">
        <f>IF('Table 2'!BI34=1,"Y","")</f>
        <v/>
      </c>
      <c r="R34" s="86" t="str">
        <f>IF('Table 2'!BJ34="Y","Y","")</f>
        <v/>
      </c>
      <c r="S34" s="86" t="str">
        <f>IF('Table 2'!BK34=1,"Y","")</f>
        <v>Y</v>
      </c>
      <c r="T34" s="86" t="str">
        <f>IF('Table 2'!BL34=1,"Y","")</f>
        <v>Y</v>
      </c>
      <c r="U34" s="86" t="str">
        <f>IF('Table 2'!BM34=1,"Y","")</f>
        <v/>
      </c>
      <c r="V34" s="86" t="str">
        <f>IF('Table 2'!BN34="Y","Y","")</f>
        <v/>
      </c>
      <c r="W34" s="86" t="str">
        <f>IF('Table 2'!BO34=1,"Y","")</f>
        <v>Y</v>
      </c>
      <c r="X34" s="86" t="str">
        <f>IF('Table 2'!BP34=1,"Y","")</f>
        <v/>
      </c>
      <c r="Y34" s="86" t="str">
        <f>IF('Table 2'!BQ34=1,"Y","")</f>
        <v/>
      </c>
      <c r="Z34" s="86" t="str">
        <f>IF('Table 2'!BR34="Y","Y","")</f>
        <v>Y</v>
      </c>
      <c r="AA34" s="86" t="str">
        <f>IF('Table 2'!BS34=1,"Y","")</f>
        <v/>
      </c>
      <c r="AB34" s="86" t="str">
        <f>IF('Table 2'!BT34="Y","Y","")</f>
        <v/>
      </c>
      <c r="AC34" s="86" t="str">
        <f>IF('Table 2'!BU34="Y","Y","")</f>
        <v>Y</v>
      </c>
      <c r="AD34" s="86" t="str">
        <f>IF('Table 2'!BV34=1,"Y","")</f>
        <v/>
      </c>
      <c r="AE34" s="86" t="str">
        <f>IF('Table 2'!BW34=1,"Y","")</f>
        <v/>
      </c>
      <c r="AF34" s="86" t="str">
        <f>IF('Table 2'!BX34=1,"Y","")</f>
        <v/>
      </c>
      <c r="AG34" s="87" t="str">
        <f>IF('Table 11 Profess+consumer'!B34=1,"Y","")</f>
        <v>Y</v>
      </c>
      <c r="AH34" s="87" t="str">
        <f>IF(COUNT('Table 12 Class+OSH+waste'!K34:P34,"")&lt;COUNTA('Table 12 Class+OSH+waste'!K34:P34),"Y","")</f>
        <v/>
      </c>
      <c r="AI34" s="87" t="str">
        <f>IF(COUNT('Table 12 Class+OSH+waste'!Q34:V34,"")&lt;COUNTA('Table 12 Class+OSH+waste'!Q34:V34),"Y","")</f>
        <v/>
      </c>
      <c r="AJ34" s="89" t="str">
        <f>IF('Table 13 Environmental'!B35=1,"Y","")</f>
        <v/>
      </c>
      <c r="BB34" s="2" t="str">
        <f>IF(COUNTIF('Table 3'!I34:O34,"-")&lt;COUNTA('Table 3'!I34:O34),1,"-")</f>
        <v>-</v>
      </c>
      <c r="BC34" s="2" t="str">
        <f>'Table 3'!P34</f>
        <v>-</v>
      </c>
      <c r="BD34" s="2" t="str">
        <f>'Table 3'!Q34</f>
        <v>-</v>
      </c>
      <c r="BE34" s="13" t="str">
        <f>IF(COUNTIF('Table 4'!I34:N34,"-")&lt;COUNTA('Table 4'!I34:N34),1,"-")</f>
        <v>-</v>
      </c>
      <c r="BF34" s="14" t="str">
        <f>IF(COUNTIF('Table 4'!O34:AO34,"-")&lt;COUNTA('Table 4'!O34:AO34),"Y","N")</f>
        <v>N</v>
      </c>
      <c r="BG34" s="13" t="str">
        <f>IF(COUNTIF('Table 5'!I34:M34,"-")&lt;COUNTA('Table 5'!I34:M34),1,"-")</f>
        <v>-</v>
      </c>
      <c r="BH34" s="13" t="str">
        <f>IF(COUNTIF('Table 5'!N34:S34,"-")&lt;COUNTA('Table 5'!N34:S34),1,"-")</f>
        <v>-</v>
      </c>
      <c r="BI34" s="13" t="str">
        <f>IF(COUNTIF('Table 5'!T34:U34,"-")&lt;COUNTA('Table 5'!T34:U34),1,"-")</f>
        <v>-</v>
      </c>
      <c r="BJ34" s="15" t="str">
        <f>IF(COUNTIF('Table 5'!V34:AP34,"-")&lt;COUNTA('Table 5'!V34:AP34),"Y","N")</f>
        <v>N</v>
      </c>
      <c r="BK34" s="13">
        <f>IF(COUNTIF('Table 6'!I34:P34,"-")&lt;COUNTA('Table 6'!I34:P34),1,"-")</f>
        <v>1</v>
      </c>
      <c r="BL34" s="13">
        <f>IF(COUNTIF('Table 6'!Q34:AC34,"-")&lt;COUNTA('Table 6'!Q34:AC34),1,"-")</f>
        <v>1</v>
      </c>
      <c r="BM34" s="13" t="str">
        <f>IF(COUNTIF('Table 7'!I34:P34,"-")&lt;COUNTA('Table 7'!I34:P34),1,"-")</f>
        <v>-</v>
      </c>
      <c r="BN34" s="14" t="str">
        <f>IF(COUNTIF('Table 7'!Q34:AV34,"-")&lt;COUNTA('Table 7'!Q34:AV34),"Y","N")</f>
        <v>N</v>
      </c>
      <c r="BO34" s="13">
        <f>IF('Table 8'!I34="-","-",1)</f>
        <v>1</v>
      </c>
      <c r="BP34" s="13" t="str">
        <f>IF('Table 8'!K34="-","-",1)</f>
        <v>-</v>
      </c>
      <c r="BQ34" s="13" t="str">
        <f>IF('Table 8'!L34="-","-",1)</f>
        <v>-</v>
      </c>
      <c r="BR34" s="2" t="str">
        <f>IF(COUNTIF('Table 8'!M34:S34,"-")&lt;COUNTA('Table 8'!M34:S34),"Y","N")</f>
        <v>Y</v>
      </c>
      <c r="BS34" s="13" t="str">
        <f>IF(COUNTIF('Table 8'!T34:AJ34,"-")&lt;COUNTA('Table 8'!T34:AJ34),1,"-")</f>
        <v>-</v>
      </c>
      <c r="BT34" s="14" t="str">
        <f>IF('Table 9'!B34=1,"Y","N")</f>
        <v>N</v>
      </c>
      <c r="BU34" s="2" t="str">
        <f>IF(COUNTIF('Table 10'!I35:J35,"-")&lt;COUNTA('Table 10'!I35:J35),"Y","N")</f>
        <v>Y</v>
      </c>
      <c r="BV34" s="13" t="str">
        <f>IF('Table 10'!K35="-","-",1)</f>
        <v>-</v>
      </c>
      <c r="BW34" s="13" t="str">
        <f>IF('Table 10'!L35="-","-",1)</f>
        <v>-</v>
      </c>
      <c r="BX34" s="13" t="str">
        <f>IF('Table 10'!M35="-","-",1)</f>
        <v>-</v>
      </c>
    </row>
    <row r="35" spans="2:76" ht="13" x14ac:dyDescent="0.3">
      <c r="B35" s="5">
        <f>'Table 1'!B36</f>
        <v>0</v>
      </c>
      <c r="C35" s="5">
        <f>'Table 1'!C36</f>
        <v>1</v>
      </c>
      <c r="D35" s="5" t="str">
        <f>'Table 1'!D36</f>
        <v>PAHs</v>
      </c>
      <c r="E35" s="5" t="str">
        <f>'Table 1'!E36</f>
        <v>B</v>
      </c>
      <c r="F35" s="5" t="str">
        <f>'Table 1'!F36</f>
        <v>o-xylene</v>
      </c>
      <c r="G35" s="12" t="str">
        <f>'Table 1'!G36</f>
        <v>95-47-6</v>
      </c>
      <c r="H35" s="118" t="str">
        <f>'Table 1'!H36</f>
        <v>202-422-2</v>
      </c>
      <c r="I35" s="88" t="str">
        <f>IF('Table 2'!BB35=1,"Y","")</f>
        <v/>
      </c>
      <c r="J35" s="86" t="str">
        <f>IF('Table 2'!BC35="-","","Y")</f>
        <v/>
      </c>
      <c r="K35" s="86" t="str">
        <f>IF('Table 3'!R35="","","Y")</f>
        <v/>
      </c>
      <c r="L35" s="86" t="str">
        <f>IF('Table 2'!BD35="Y","Y","")</f>
        <v/>
      </c>
      <c r="M35" s="86" t="str">
        <f>IF('Table 2'!BE35=1,"Y","")</f>
        <v/>
      </c>
      <c r="N35" s="86" t="str">
        <f>IF('Table 2'!BF35="Y","Y","")</f>
        <v/>
      </c>
      <c r="O35" s="86" t="str">
        <f>IF('Table 2'!BG35=1,"Y","")</f>
        <v/>
      </c>
      <c r="P35" s="86" t="str">
        <f>IF('Table 2'!BH35=1,"Y","")</f>
        <v/>
      </c>
      <c r="Q35" s="86" t="str">
        <f>IF('Table 2'!BI35=1,"Y","")</f>
        <v/>
      </c>
      <c r="R35" s="86" t="str">
        <f>IF('Table 2'!BJ35="Y","Y","")</f>
        <v/>
      </c>
      <c r="S35" s="86" t="str">
        <f>IF('Table 2'!BK35=1,"Y","")</f>
        <v>Y</v>
      </c>
      <c r="T35" s="86" t="str">
        <f>IF('Table 2'!BL35=1,"Y","")</f>
        <v>Y</v>
      </c>
      <c r="U35" s="86" t="str">
        <f>IF('Table 2'!BM35=1,"Y","")</f>
        <v>Y</v>
      </c>
      <c r="V35" s="86" t="str">
        <f>IF('Table 2'!BN35="Y","Y","")</f>
        <v/>
      </c>
      <c r="W35" s="86" t="str">
        <f>IF('Table 2'!BO35=1,"Y","")</f>
        <v>Y</v>
      </c>
      <c r="X35" s="86" t="str">
        <f>IF('Table 2'!BP35=1,"Y","")</f>
        <v/>
      </c>
      <c r="Y35" s="86" t="str">
        <f>IF('Table 2'!BQ35=1,"Y","")</f>
        <v/>
      </c>
      <c r="Z35" s="86" t="str">
        <f>IF('Table 2'!BR35="Y","Y","")</f>
        <v>Y</v>
      </c>
      <c r="AA35" s="86" t="str">
        <f>IF('Table 2'!BS35=1,"Y","")</f>
        <v/>
      </c>
      <c r="AB35" s="86" t="str">
        <f>IF('Table 2'!BT35="Y","Y","")</f>
        <v/>
      </c>
      <c r="AC35" s="86" t="str">
        <f>IF('Table 2'!BU35="Y","Y","")</f>
        <v>Y</v>
      </c>
      <c r="AD35" s="86" t="str">
        <f>IF('Table 2'!BV35=1,"Y","")</f>
        <v/>
      </c>
      <c r="AE35" s="86" t="str">
        <f>IF('Table 2'!BW35=1,"Y","")</f>
        <v/>
      </c>
      <c r="AF35" s="86" t="str">
        <f>IF('Table 2'!BX35=1,"Y","")</f>
        <v/>
      </c>
      <c r="AG35" s="87" t="str">
        <f>IF('Table 11 Profess+consumer'!B35=1,"Y","")</f>
        <v>Y</v>
      </c>
      <c r="AH35" s="87" t="str">
        <f>IF(COUNT('Table 12 Class+OSH+waste'!K35:P35,"")&lt;COUNTA('Table 12 Class+OSH+waste'!K35:P35),"Y","")</f>
        <v/>
      </c>
      <c r="AI35" s="87" t="str">
        <f>IF(COUNT('Table 12 Class+OSH+waste'!Q35:V35,"")&lt;COUNTA('Table 12 Class+OSH+waste'!Q35:V35),"Y","")</f>
        <v/>
      </c>
      <c r="AJ35" s="89" t="str">
        <f>IF('Table 13 Environmental'!B36=1,"Y","")</f>
        <v>Y</v>
      </c>
      <c r="BB35" s="2" t="str">
        <f>IF(COUNTIF('Table 3'!I35:O35,"-")&lt;COUNTA('Table 3'!I35:O35),1,"-")</f>
        <v>-</v>
      </c>
      <c r="BC35" s="2" t="str">
        <f>'Table 3'!P35</f>
        <v>-</v>
      </c>
      <c r="BD35" s="2" t="str">
        <f>'Table 3'!Q35</f>
        <v>-</v>
      </c>
      <c r="BE35" s="13" t="str">
        <f>IF(COUNTIF('Table 4'!I35:N35,"-")&lt;COUNTA('Table 4'!I35:N35),1,"-")</f>
        <v>-</v>
      </c>
      <c r="BF35" s="14" t="str">
        <f>IF(COUNTIF('Table 4'!O35:AO35,"-")&lt;COUNTA('Table 4'!O35:AO35),"Y","N")</f>
        <v>N</v>
      </c>
      <c r="BG35" s="13" t="str">
        <f>IF(COUNTIF('Table 5'!I35:M35,"-")&lt;COUNTA('Table 5'!I35:M35),1,"-")</f>
        <v>-</v>
      </c>
      <c r="BH35" s="13" t="str">
        <f>IF(COUNTIF('Table 5'!N35:S35,"-")&lt;COUNTA('Table 5'!N35:S35),1,"-")</f>
        <v>-</v>
      </c>
      <c r="BI35" s="13" t="str">
        <f>IF(COUNTIF('Table 5'!T35:U35,"-")&lt;COUNTA('Table 5'!T35:U35),1,"-")</f>
        <v>-</v>
      </c>
      <c r="BJ35" s="15" t="str">
        <f>IF(COUNTIF('Table 5'!V35:AP35,"-")&lt;COUNTA('Table 5'!V35:AP35),"Y","N")</f>
        <v>N</v>
      </c>
      <c r="BK35" s="13">
        <f>IF(COUNTIF('Table 6'!I35:P35,"-")&lt;COUNTA('Table 6'!I35:P35),1,"-")</f>
        <v>1</v>
      </c>
      <c r="BL35" s="13">
        <f>IF(COUNTIF('Table 6'!Q35:AC35,"-")&lt;COUNTA('Table 6'!Q35:AC35),1,"-")</f>
        <v>1</v>
      </c>
      <c r="BM35" s="13">
        <f>IF(COUNTIF('Table 7'!I35:P35,"-")&lt;COUNTA('Table 7'!I35:P35),1,"-")</f>
        <v>1</v>
      </c>
      <c r="BN35" s="14" t="str">
        <f>IF(COUNTIF('Table 7'!Q35:AV35,"-")&lt;COUNTA('Table 7'!Q35:AV35),"Y","N")</f>
        <v>N</v>
      </c>
      <c r="BO35" s="13">
        <f>IF('Table 8'!I35="-","-",1)</f>
        <v>1</v>
      </c>
      <c r="BP35" s="13" t="str">
        <f>IF('Table 8'!K35="-","-",1)</f>
        <v>-</v>
      </c>
      <c r="BQ35" s="13" t="str">
        <f>IF('Table 8'!L35="-","-",1)</f>
        <v>-</v>
      </c>
      <c r="BR35" s="2" t="str">
        <f>IF(COUNTIF('Table 8'!M35:S35,"-")&lt;COUNTA('Table 8'!M35:S35),"Y","N")</f>
        <v>Y</v>
      </c>
      <c r="BS35" s="13" t="str">
        <f>IF(COUNTIF('Table 8'!T35:AJ35,"-")&lt;COUNTA('Table 8'!T35:AJ35),1,"-")</f>
        <v>-</v>
      </c>
      <c r="BT35" s="14" t="str">
        <f>IF('Table 9'!B35=1,"Y","N")</f>
        <v>N</v>
      </c>
      <c r="BU35" s="2" t="str">
        <f>IF(COUNTIF('Table 10'!I36:J36,"-")&lt;COUNTA('Table 10'!I36:J36),"Y","N")</f>
        <v>Y</v>
      </c>
      <c r="BV35" s="13" t="str">
        <f>IF('Table 10'!K36="-","-",1)</f>
        <v>-</v>
      </c>
      <c r="BW35" s="13" t="str">
        <f>IF('Table 10'!L36="-","-",1)</f>
        <v>-</v>
      </c>
      <c r="BX35" s="13" t="str">
        <f>IF('Table 10'!M36="-","-",1)</f>
        <v>-</v>
      </c>
    </row>
    <row r="36" spans="2:76" ht="13" x14ac:dyDescent="0.3">
      <c r="B36" s="5">
        <f>'Table 1'!B37</f>
        <v>0</v>
      </c>
      <c r="C36" s="5">
        <f>'Table 1'!C37</f>
        <v>1</v>
      </c>
      <c r="D36" s="5" t="str">
        <f>'Table 1'!D37</f>
        <v>PAHs</v>
      </c>
      <c r="E36" s="5" t="str">
        <f>'Table 1'!E37</f>
        <v>B</v>
      </c>
      <c r="F36" s="5" t="str">
        <f>'Table 1'!F37</f>
        <v>m-Xylene</v>
      </c>
      <c r="G36" s="12" t="str">
        <f>'Table 1'!G37</f>
        <v>108-38-3</v>
      </c>
      <c r="H36" s="118" t="str">
        <f>'Table 1'!H37</f>
        <v>203-576-3</v>
      </c>
      <c r="I36" s="88" t="str">
        <f>IF('Table 2'!BB36=1,"Y","")</f>
        <v/>
      </c>
      <c r="J36" s="86" t="str">
        <f>IF('Table 2'!BC36="-","","Y")</f>
        <v/>
      </c>
      <c r="K36" s="86" t="str">
        <f>IF('Table 3'!R36="","","Y")</f>
        <v/>
      </c>
      <c r="L36" s="86" t="str">
        <f>IF('Table 2'!BD36="Y","Y","")</f>
        <v/>
      </c>
      <c r="M36" s="86" t="str">
        <f>IF('Table 2'!BE36=1,"Y","")</f>
        <v/>
      </c>
      <c r="N36" s="86" t="str">
        <f>IF('Table 2'!BF36="Y","Y","")</f>
        <v/>
      </c>
      <c r="O36" s="86" t="str">
        <f>IF('Table 2'!BG36=1,"Y","")</f>
        <v/>
      </c>
      <c r="P36" s="86" t="str">
        <f>IF('Table 2'!BH36=1,"Y","")</f>
        <v/>
      </c>
      <c r="Q36" s="86" t="str">
        <f>IF('Table 2'!BI36=1,"Y","")</f>
        <v/>
      </c>
      <c r="R36" s="86" t="str">
        <f>IF('Table 2'!BJ36="Y","Y","")</f>
        <v/>
      </c>
      <c r="S36" s="86" t="str">
        <f>IF('Table 2'!BK36=1,"Y","")</f>
        <v>Y</v>
      </c>
      <c r="T36" s="86" t="str">
        <f>IF('Table 2'!BL36=1,"Y","")</f>
        <v>Y</v>
      </c>
      <c r="U36" s="86" t="str">
        <f>IF('Table 2'!BM36=1,"Y","")</f>
        <v/>
      </c>
      <c r="V36" s="86" t="str">
        <f>IF('Table 2'!BN36="Y","Y","")</f>
        <v/>
      </c>
      <c r="W36" s="86" t="str">
        <f>IF('Table 2'!BO36=1,"Y","")</f>
        <v>Y</v>
      </c>
      <c r="X36" s="86" t="str">
        <f>IF('Table 2'!BP36=1,"Y","")</f>
        <v/>
      </c>
      <c r="Y36" s="86" t="str">
        <f>IF('Table 2'!BQ36=1,"Y","")</f>
        <v/>
      </c>
      <c r="Z36" s="86" t="str">
        <f>IF('Table 2'!BR36="Y","Y","")</f>
        <v>Y</v>
      </c>
      <c r="AA36" s="86" t="str">
        <f>IF('Table 2'!BS36=1,"Y","")</f>
        <v/>
      </c>
      <c r="AB36" s="86" t="str">
        <f>IF('Table 2'!BT36="Y","Y","")</f>
        <v/>
      </c>
      <c r="AC36" s="86" t="str">
        <f>IF('Table 2'!BU36="Y","Y","")</f>
        <v>Y</v>
      </c>
      <c r="AD36" s="86" t="str">
        <f>IF('Table 2'!BV36=1,"Y","")</f>
        <v/>
      </c>
      <c r="AE36" s="86" t="str">
        <f>IF('Table 2'!BW36=1,"Y","")</f>
        <v/>
      </c>
      <c r="AF36" s="86" t="str">
        <f>IF('Table 2'!BX36=1,"Y","")</f>
        <v/>
      </c>
      <c r="AG36" s="87" t="str">
        <f>IF('Table 11 Profess+consumer'!B36=1,"Y","")</f>
        <v>Y</v>
      </c>
      <c r="AH36" s="87" t="str">
        <f>IF(COUNT('Table 12 Class+OSH+waste'!K36:P36,"")&lt;COUNTA('Table 12 Class+OSH+waste'!K36:P36),"Y","")</f>
        <v/>
      </c>
      <c r="AI36" s="87" t="str">
        <f>IF(COUNT('Table 12 Class+OSH+waste'!Q36:V36,"")&lt;COUNTA('Table 12 Class+OSH+waste'!Q36:V36),"Y","")</f>
        <v/>
      </c>
      <c r="AJ36" s="89" t="str">
        <f>IF('Table 13 Environmental'!B37=1,"Y","")</f>
        <v>Y</v>
      </c>
      <c r="BB36" s="2" t="str">
        <f>IF(COUNTIF('Table 3'!I36:O36,"-")&lt;COUNTA('Table 3'!I36:O36),1,"-")</f>
        <v>-</v>
      </c>
      <c r="BC36" s="2" t="str">
        <f>'Table 3'!P36</f>
        <v>-</v>
      </c>
      <c r="BD36" s="2" t="str">
        <f>'Table 3'!Q36</f>
        <v>-</v>
      </c>
      <c r="BE36" s="13" t="str">
        <f>IF(COUNTIF('Table 4'!I36:N36,"-")&lt;COUNTA('Table 4'!I36:N36),1,"-")</f>
        <v>-</v>
      </c>
      <c r="BF36" s="14" t="str">
        <f>IF(COUNTIF('Table 4'!O36:AO36,"-")&lt;COUNTA('Table 4'!O36:AO36),"Y","N")</f>
        <v>N</v>
      </c>
      <c r="BG36" s="13" t="str">
        <f>IF(COUNTIF('Table 5'!I36:M36,"-")&lt;COUNTA('Table 5'!I36:M36),1,"-")</f>
        <v>-</v>
      </c>
      <c r="BH36" s="13" t="str">
        <f>IF(COUNTIF('Table 5'!N36:S36,"-")&lt;COUNTA('Table 5'!N36:S36),1,"-")</f>
        <v>-</v>
      </c>
      <c r="BI36" s="13" t="str">
        <f>IF(COUNTIF('Table 5'!T36:U36,"-")&lt;COUNTA('Table 5'!T36:U36),1,"-")</f>
        <v>-</v>
      </c>
      <c r="BJ36" s="15" t="str">
        <f>IF(COUNTIF('Table 5'!V36:AP36,"-")&lt;COUNTA('Table 5'!V36:AP36),"Y","N")</f>
        <v>N</v>
      </c>
      <c r="BK36" s="13">
        <f>IF(COUNTIF('Table 6'!I36:P36,"-")&lt;COUNTA('Table 6'!I36:P36),1,"-")</f>
        <v>1</v>
      </c>
      <c r="BL36" s="13">
        <f>IF(COUNTIF('Table 6'!Q36:AC36,"-")&lt;COUNTA('Table 6'!Q36:AC36),1,"-")</f>
        <v>1</v>
      </c>
      <c r="BM36" s="13" t="str">
        <f>IF(COUNTIF('Table 7'!I36:P36,"-")&lt;COUNTA('Table 7'!I36:P36),1,"-")</f>
        <v>-</v>
      </c>
      <c r="BN36" s="14" t="str">
        <f>IF(COUNTIF('Table 7'!Q36:AV36,"-")&lt;COUNTA('Table 7'!Q36:AV36),"Y","N")</f>
        <v>N</v>
      </c>
      <c r="BO36" s="13">
        <f>IF('Table 8'!I36="-","-",1)</f>
        <v>1</v>
      </c>
      <c r="BP36" s="13" t="str">
        <f>IF('Table 8'!K36="-","-",1)</f>
        <v>-</v>
      </c>
      <c r="BQ36" s="13" t="str">
        <f>IF('Table 8'!L36="-","-",1)</f>
        <v>-</v>
      </c>
      <c r="BR36" s="2" t="str">
        <f>IF(COUNTIF('Table 8'!M36:S36,"-")&lt;COUNTA('Table 8'!M36:S36),"Y","N")</f>
        <v>Y</v>
      </c>
      <c r="BS36" s="13" t="str">
        <f>IF(COUNTIF('Table 8'!T36:AJ36,"-")&lt;COUNTA('Table 8'!T36:AJ36),1,"-")</f>
        <v>-</v>
      </c>
      <c r="BT36" s="14" t="str">
        <f>IF('Table 9'!B36=1,"Y","N")</f>
        <v>N</v>
      </c>
      <c r="BU36" s="2" t="str">
        <f>IF(COUNTIF('Table 10'!I37:J37,"-")&lt;COUNTA('Table 10'!I37:J37),"Y","N")</f>
        <v>Y</v>
      </c>
      <c r="BV36" s="13" t="str">
        <f>IF('Table 10'!K37="-","-",1)</f>
        <v>-</v>
      </c>
      <c r="BW36" s="13" t="str">
        <f>IF('Table 10'!L37="-","-",1)</f>
        <v>-</v>
      </c>
      <c r="BX36" s="13" t="str">
        <f>IF('Table 10'!M37="-","-",1)</f>
        <v>-</v>
      </c>
    </row>
    <row r="37" spans="2:76" ht="13" x14ac:dyDescent="0.3">
      <c r="B37" s="5">
        <f>'Table 1'!B38</f>
        <v>0</v>
      </c>
      <c r="C37" s="5">
        <f>'Table 1'!C38</f>
        <v>1</v>
      </c>
      <c r="D37" s="5" t="str">
        <f>'Table 1'!D38</f>
        <v>PAHs</v>
      </c>
      <c r="E37" s="5" t="str">
        <f>'Table 1'!E38</f>
        <v>B</v>
      </c>
      <c r="F37" s="5" t="str">
        <f>'Table 1'!F38</f>
        <v>p-Xylene</v>
      </c>
      <c r="G37" s="12" t="str">
        <f>'Table 1'!G38</f>
        <v>106-42-3</v>
      </c>
      <c r="H37" s="118" t="str">
        <f>'Table 1'!H38</f>
        <v>203-396-5</v>
      </c>
      <c r="I37" s="88" t="str">
        <f>IF('Table 2'!BB37=1,"Y","")</f>
        <v/>
      </c>
      <c r="J37" s="86" t="str">
        <f>IF('Table 2'!BC37="-","","Y")</f>
        <v/>
      </c>
      <c r="K37" s="86" t="str">
        <f>IF('Table 3'!R37="","","Y")</f>
        <v/>
      </c>
      <c r="L37" s="86" t="str">
        <f>IF('Table 2'!BD37="Y","Y","")</f>
        <v/>
      </c>
      <c r="M37" s="86" t="str">
        <f>IF('Table 2'!BE37=1,"Y","")</f>
        <v/>
      </c>
      <c r="N37" s="86" t="str">
        <f>IF('Table 2'!BF37="Y","Y","")</f>
        <v/>
      </c>
      <c r="O37" s="86" t="str">
        <f>IF('Table 2'!BG37=1,"Y","")</f>
        <v/>
      </c>
      <c r="P37" s="86" t="str">
        <f>IF('Table 2'!BH37=1,"Y","")</f>
        <v/>
      </c>
      <c r="Q37" s="86" t="str">
        <f>IF('Table 2'!BI37=1,"Y","")</f>
        <v/>
      </c>
      <c r="R37" s="86" t="str">
        <f>IF('Table 2'!BJ37="Y","Y","")</f>
        <v/>
      </c>
      <c r="S37" s="86" t="str">
        <f>IF('Table 2'!BK37=1,"Y","")</f>
        <v>Y</v>
      </c>
      <c r="T37" s="86" t="str">
        <f>IF('Table 2'!BL37=1,"Y","")</f>
        <v>Y</v>
      </c>
      <c r="U37" s="86" t="str">
        <f>IF('Table 2'!BM37=1,"Y","")</f>
        <v/>
      </c>
      <c r="V37" s="86" t="str">
        <f>IF('Table 2'!BN37="Y","Y","")</f>
        <v/>
      </c>
      <c r="W37" s="86" t="str">
        <f>IF('Table 2'!BO37=1,"Y","")</f>
        <v>Y</v>
      </c>
      <c r="X37" s="86" t="str">
        <f>IF('Table 2'!BP37=1,"Y","")</f>
        <v/>
      </c>
      <c r="Y37" s="86" t="str">
        <f>IF('Table 2'!BQ37=1,"Y","")</f>
        <v/>
      </c>
      <c r="Z37" s="86" t="str">
        <f>IF('Table 2'!BR37="Y","Y","")</f>
        <v>Y</v>
      </c>
      <c r="AA37" s="86" t="str">
        <f>IF('Table 2'!BS37=1,"Y","")</f>
        <v/>
      </c>
      <c r="AB37" s="86" t="str">
        <f>IF('Table 2'!BT37="Y","Y","")</f>
        <v/>
      </c>
      <c r="AC37" s="86" t="str">
        <f>IF('Table 2'!BU37="Y","Y","")</f>
        <v>Y</v>
      </c>
      <c r="AD37" s="86" t="str">
        <f>IF('Table 2'!BV37=1,"Y","")</f>
        <v/>
      </c>
      <c r="AE37" s="86" t="str">
        <f>IF('Table 2'!BW37=1,"Y","")</f>
        <v/>
      </c>
      <c r="AF37" s="86" t="str">
        <f>IF('Table 2'!BX37=1,"Y","")</f>
        <v/>
      </c>
      <c r="AG37" s="87" t="str">
        <f>IF('Table 11 Profess+consumer'!B37=1,"Y","")</f>
        <v/>
      </c>
      <c r="AH37" s="87" t="str">
        <f>IF(COUNT('Table 12 Class+OSH+waste'!K37:P37,"")&lt;COUNTA('Table 12 Class+OSH+waste'!K37:P37),"Y","")</f>
        <v/>
      </c>
      <c r="AI37" s="87" t="str">
        <f>IF(COUNT('Table 12 Class+OSH+waste'!Q37:V37,"")&lt;COUNTA('Table 12 Class+OSH+waste'!Q37:V37),"Y","")</f>
        <v/>
      </c>
      <c r="AJ37" s="89" t="str">
        <f>IF('Table 13 Environmental'!B38=1,"Y","")</f>
        <v>Y</v>
      </c>
      <c r="BB37" s="2" t="str">
        <f>IF(COUNTIF('Table 3'!I37:O37,"-")&lt;COUNTA('Table 3'!I37:O37),1,"-")</f>
        <v>-</v>
      </c>
      <c r="BC37" s="2" t="str">
        <f>'Table 3'!P37</f>
        <v>-</v>
      </c>
      <c r="BD37" s="2" t="str">
        <f>'Table 3'!Q37</f>
        <v>-</v>
      </c>
      <c r="BE37" s="13" t="str">
        <f>IF(COUNTIF('Table 4'!I37:N37,"-")&lt;COUNTA('Table 4'!I37:N37),1,"-")</f>
        <v>-</v>
      </c>
      <c r="BF37" s="14" t="str">
        <f>IF(COUNTIF('Table 4'!O37:AO37,"-")&lt;COUNTA('Table 4'!O37:AO37),"Y","N")</f>
        <v>N</v>
      </c>
      <c r="BG37" s="13" t="str">
        <f>IF(COUNTIF('Table 5'!I37:M37,"-")&lt;COUNTA('Table 5'!I37:M37),1,"-")</f>
        <v>-</v>
      </c>
      <c r="BH37" s="13" t="str">
        <f>IF(COUNTIF('Table 5'!N37:S37,"-")&lt;COUNTA('Table 5'!N37:S37),1,"-")</f>
        <v>-</v>
      </c>
      <c r="BI37" s="13" t="str">
        <f>IF(COUNTIF('Table 5'!T37:U37,"-")&lt;COUNTA('Table 5'!T37:U37),1,"-")</f>
        <v>-</v>
      </c>
      <c r="BJ37" s="15" t="str">
        <f>IF(COUNTIF('Table 5'!V37:AP37,"-")&lt;COUNTA('Table 5'!V37:AP37),"Y","N")</f>
        <v>N</v>
      </c>
      <c r="BK37" s="13">
        <f>IF(COUNTIF('Table 6'!I37:P37,"-")&lt;COUNTA('Table 6'!I37:P37),1,"-")</f>
        <v>1</v>
      </c>
      <c r="BL37" s="13">
        <f>IF(COUNTIF('Table 6'!Q37:AC37,"-")&lt;COUNTA('Table 6'!Q37:AC37),1,"-")</f>
        <v>1</v>
      </c>
      <c r="BM37" s="13" t="str">
        <f>IF(COUNTIF('Table 7'!I37:P37,"-")&lt;COUNTA('Table 7'!I37:P37),1,"-")</f>
        <v>-</v>
      </c>
      <c r="BN37" s="14" t="str">
        <f>IF(COUNTIF('Table 7'!Q37:AV37,"-")&lt;COUNTA('Table 7'!Q37:AV37),"Y","N")</f>
        <v>N</v>
      </c>
      <c r="BO37" s="13">
        <f>IF('Table 8'!I37="-","-",1)</f>
        <v>1</v>
      </c>
      <c r="BP37" s="13" t="str">
        <f>IF('Table 8'!K37="-","-",1)</f>
        <v>-</v>
      </c>
      <c r="BQ37" s="13" t="str">
        <f>IF('Table 8'!L37="-","-",1)</f>
        <v>-</v>
      </c>
      <c r="BR37" s="2" t="str">
        <f>IF(COUNTIF('Table 8'!M37:S37,"-")&lt;COUNTA('Table 8'!M37:S37),"Y","N")</f>
        <v>Y</v>
      </c>
      <c r="BS37" s="13" t="str">
        <f>IF(COUNTIF('Table 8'!T37:AJ37,"-")&lt;COUNTA('Table 8'!T37:AJ37),1,"-")</f>
        <v>-</v>
      </c>
      <c r="BT37" s="14" t="str">
        <f>IF('Table 9'!B37=1,"Y","N")</f>
        <v>N</v>
      </c>
      <c r="BU37" s="2" t="str">
        <f>IF(COUNTIF('Table 10'!I38:J38,"-")&lt;COUNTA('Table 10'!I38:J38),"Y","N")</f>
        <v>Y</v>
      </c>
      <c r="BV37" s="13" t="str">
        <f>IF('Table 10'!K38="-","-",1)</f>
        <v>-</v>
      </c>
      <c r="BW37" s="13" t="str">
        <f>IF('Table 10'!L38="-","-",1)</f>
        <v>-</v>
      </c>
      <c r="BX37" s="13" t="str">
        <f>IF('Table 10'!M38="-","-",1)</f>
        <v>-</v>
      </c>
    </row>
    <row r="38" spans="2:76" ht="13" x14ac:dyDescent="0.3">
      <c r="B38" s="5">
        <f>'Table 1'!B39</f>
        <v>0</v>
      </c>
      <c r="C38" s="5">
        <f>'Table 1'!C39</f>
        <v>1</v>
      </c>
      <c r="D38" s="5" t="str">
        <f>'Table 1'!D39</f>
        <v>PAHs</v>
      </c>
      <c r="E38" s="5" t="str">
        <f>'Table 1'!E39</f>
        <v>B</v>
      </c>
      <c r="F38" s="5" t="str">
        <f>'Table 1'!F39</f>
        <v>Formaldehyde</v>
      </c>
      <c r="G38" s="12" t="str">
        <f>'Table 1'!G39</f>
        <v>50-00-0</v>
      </c>
      <c r="H38" s="118" t="str">
        <f>'Table 1'!H39</f>
        <v>200-001-8</v>
      </c>
      <c r="I38" s="88" t="str">
        <f>IF('Table 2'!BB38=1,"Y","")</f>
        <v/>
      </c>
      <c r="J38" s="86" t="str">
        <f>IF('Table 2'!BC38="-","","Y")</f>
        <v/>
      </c>
      <c r="K38" s="86" t="str">
        <f>IF('Table 3'!R38="","","Y")</f>
        <v/>
      </c>
      <c r="L38" s="86" t="str">
        <f>IF('Table 2'!BD38="Y","Y","")</f>
        <v/>
      </c>
      <c r="M38" s="86" t="str">
        <f>IF('Table 2'!BE38=1,"Y","")</f>
        <v/>
      </c>
      <c r="N38" s="86" t="str">
        <f>IF('Table 2'!BF38="Y","Y","")</f>
        <v/>
      </c>
      <c r="O38" s="86" t="str">
        <f>IF('Table 2'!BG38=1,"Y","")</f>
        <v/>
      </c>
      <c r="P38" s="86" t="str">
        <f>IF('Table 2'!BH38=1,"Y","")</f>
        <v/>
      </c>
      <c r="Q38" s="86" t="str">
        <f>IF('Table 2'!BI38=1,"Y","")</f>
        <v/>
      </c>
      <c r="R38" s="86" t="str">
        <f>IF('Table 2'!BJ38="Y","Y","")</f>
        <v/>
      </c>
      <c r="S38" s="86" t="str">
        <f>IF('Table 2'!BK38=1,"Y","")</f>
        <v>Y</v>
      </c>
      <c r="T38" s="86" t="str">
        <f>IF('Table 2'!BL38=1,"Y","")</f>
        <v>Y</v>
      </c>
      <c r="U38" s="86" t="str">
        <f>IF('Table 2'!BM38=1,"Y","")</f>
        <v>Y</v>
      </c>
      <c r="V38" s="86" t="str">
        <f>IF('Table 2'!BN38="Y","Y","")</f>
        <v>Y</v>
      </c>
      <c r="W38" s="86" t="str">
        <f>IF('Table 2'!BO38=1,"Y","")</f>
        <v>Y</v>
      </c>
      <c r="X38" s="86" t="str">
        <f>IF('Table 2'!BP38=1,"Y","")</f>
        <v>Y</v>
      </c>
      <c r="Y38" s="86" t="str">
        <f>IF('Table 2'!BQ38=1,"Y","")</f>
        <v/>
      </c>
      <c r="Z38" s="86" t="str">
        <f>IF('Table 2'!BR38="Y","Y","")</f>
        <v>Y</v>
      </c>
      <c r="AA38" s="86" t="str">
        <f>IF('Table 2'!BS38=1,"Y","")</f>
        <v>Y</v>
      </c>
      <c r="AB38" s="86" t="str">
        <f>IF('Table 2'!BT38="Y","Y","")</f>
        <v/>
      </c>
      <c r="AC38" s="86" t="str">
        <f>IF('Table 2'!BU38="Y","Y","")</f>
        <v>Y</v>
      </c>
      <c r="AD38" s="86" t="str">
        <f>IF('Table 2'!BV38=1,"Y","")</f>
        <v/>
      </c>
      <c r="AE38" s="86" t="str">
        <f>IF('Table 2'!BW38=1,"Y","")</f>
        <v/>
      </c>
      <c r="AF38" s="86" t="str">
        <f>IF('Table 2'!BX38=1,"Y","")</f>
        <v/>
      </c>
      <c r="AG38" s="87" t="str">
        <f>IF('Table 11 Profess+consumer'!B38=1,"Y","")</f>
        <v>Y</v>
      </c>
      <c r="AH38" s="87" t="str">
        <f>IF(COUNT('Table 12 Class+OSH+waste'!K38:P38,"")&lt;COUNTA('Table 12 Class+OSH+waste'!K38:P38),"Y","")</f>
        <v/>
      </c>
      <c r="AI38" s="87" t="str">
        <f>IF(COUNT('Table 12 Class+OSH+waste'!Q38:V38,"")&lt;COUNTA('Table 12 Class+OSH+waste'!Q38:V38),"Y","")</f>
        <v/>
      </c>
      <c r="AJ38" s="89" t="str">
        <f>IF('Table 13 Environmental'!B39=1,"Y","")</f>
        <v>Y</v>
      </c>
      <c r="BB38" s="2" t="str">
        <f>IF(COUNTIF('Table 3'!I38:O38,"-")&lt;COUNTA('Table 3'!I38:O38),1,"-")</f>
        <v>-</v>
      </c>
      <c r="BC38" s="2" t="str">
        <f>'Table 3'!P38</f>
        <v>-</v>
      </c>
      <c r="BD38" s="2" t="str">
        <f>'Table 3'!Q38</f>
        <v>-</v>
      </c>
      <c r="BE38" s="13" t="str">
        <f>IF(COUNTIF('Table 4'!I38:N38,"-")&lt;COUNTA('Table 4'!I38:N38),1,"-")</f>
        <v>-</v>
      </c>
      <c r="BF38" s="14" t="str">
        <f>IF(COUNTIF('Table 4'!O38:AO38,"-")&lt;COUNTA('Table 4'!O38:AO38),"Y","N")</f>
        <v>N</v>
      </c>
      <c r="BG38" s="13" t="str">
        <f>IF(COUNTIF('Table 5'!I38:M38,"-")&lt;COUNTA('Table 5'!I38:M38),1,"-")</f>
        <v>-</v>
      </c>
      <c r="BH38" s="13" t="str">
        <f>IF(COUNTIF('Table 5'!N38:S38,"-")&lt;COUNTA('Table 5'!N38:S38),1,"-")</f>
        <v>-</v>
      </c>
      <c r="BI38" s="13" t="str">
        <f>IF(COUNTIF('Table 5'!T38:U38,"-")&lt;COUNTA('Table 5'!T38:U38),1,"-")</f>
        <v>-</v>
      </c>
      <c r="BJ38" s="15" t="str">
        <f>IF(COUNTIF('Table 5'!V38:AP38,"-")&lt;COUNTA('Table 5'!V38:AP38),"Y","N")</f>
        <v>N</v>
      </c>
      <c r="BK38" s="13">
        <f>IF(COUNTIF('Table 6'!I38:P38,"-")&lt;COUNTA('Table 6'!I38:P38),1,"-")</f>
        <v>1</v>
      </c>
      <c r="BL38" s="13">
        <f>IF(COUNTIF('Table 6'!Q38:AC38,"-")&lt;COUNTA('Table 6'!Q38:AC38),1,"-")</f>
        <v>1</v>
      </c>
      <c r="BM38" s="13">
        <f>IF(COUNTIF('Table 7'!I38:P38,"-")&lt;COUNTA('Table 7'!I38:P38),1,"-")</f>
        <v>1</v>
      </c>
      <c r="BN38" s="14" t="str">
        <f>IF(COUNTIF('Table 7'!Q38:AV38,"-")&lt;COUNTA('Table 7'!Q38:AV38),"Y","N")</f>
        <v>Y</v>
      </c>
      <c r="BO38" s="13">
        <f>IF('Table 8'!I38="-","-",1)</f>
        <v>1</v>
      </c>
      <c r="BP38" s="13">
        <f>IF('Table 8'!K38="-","-",1)</f>
        <v>1</v>
      </c>
      <c r="BQ38" s="13" t="str">
        <f>IF('Table 8'!L38="-","-",1)</f>
        <v>-</v>
      </c>
      <c r="BR38" s="2" t="str">
        <f>IF(COUNTIF('Table 8'!M38:S38,"-")&lt;COUNTA('Table 8'!M38:S38),"Y","N")</f>
        <v>Y</v>
      </c>
      <c r="BS38" s="13">
        <f>IF(COUNTIF('Table 8'!T38:AJ38,"-")&lt;COUNTA('Table 8'!T38:AJ38),1,"-")</f>
        <v>1</v>
      </c>
      <c r="BT38" s="14" t="str">
        <f>IF('Table 9'!B38=1,"Y","N")</f>
        <v>N</v>
      </c>
      <c r="BU38" s="2" t="str">
        <f>IF(COUNTIF('Table 10'!I39:J39,"-")&lt;COUNTA('Table 10'!I39:J39),"Y","N")</f>
        <v>Y</v>
      </c>
      <c r="BV38" s="13" t="str">
        <f>IF('Table 10'!K39="-","-",1)</f>
        <v>-</v>
      </c>
      <c r="BW38" s="13" t="str">
        <f>IF('Table 10'!L39="-","-",1)</f>
        <v>-</v>
      </c>
      <c r="BX38" s="13" t="str">
        <f>IF('Table 10'!M39="-","-",1)</f>
        <v>-</v>
      </c>
    </row>
    <row r="39" spans="2:76" ht="13" x14ac:dyDescent="0.3">
      <c r="B39" s="5">
        <f>'Table 1'!B40</f>
        <v>0</v>
      </c>
      <c r="C39" s="5">
        <f>'Table 1'!C40</f>
        <v>1</v>
      </c>
      <c r="D39" s="5" t="str">
        <f>'Table 1'!D40</f>
        <v>PAHs</v>
      </c>
      <c r="E39" s="5" t="str">
        <f>'Table 1'!E40</f>
        <v>B</v>
      </c>
      <c r="F39" s="5" t="str">
        <f>'Table 1'!F40</f>
        <v>Acetaldehyde</v>
      </c>
      <c r="G39" s="12" t="str">
        <f>'Table 1'!G40</f>
        <v>75-07-0</v>
      </c>
      <c r="H39" s="118" t="str">
        <f>'Table 1'!H40</f>
        <v>200-836-8</v>
      </c>
      <c r="I39" s="88" t="str">
        <f>IF('Table 2'!BB39=1,"Y","")</f>
        <v/>
      </c>
      <c r="J39" s="86" t="str">
        <f>IF('Table 2'!BC39="-","","Y")</f>
        <v/>
      </c>
      <c r="K39" s="86" t="str">
        <f>IF('Table 3'!R39="","","Y")</f>
        <v/>
      </c>
      <c r="L39" s="86" t="str">
        <f>IF('Table 2'!BD39="Y","Y","")</f>
        <v/>
      </c>
      <c r="M39" s="86" t="str">
        <f>IF('Table 2'!BE39=1,"Y","")</f>
        <v/>
      </c>
      <c r="N39" s="86" t="str">
        <f>IF('Table 2'!BF39="Y","Y","")</f>
        <v/>
      </c>
      <c r="O39" s="86" t="str">
        <f>IF('Table 2'!BG39=1,"Y","")</f>
        <v/>
      </c>
      <c r="P39" s="86" t="str">
        <f>IF('Table 2'!BH39=1,"Y","")</f>
        <v/>
      </c>
      <c r="Q39" s="86" t="str">
        <f>IF('Table 2'!BI39=1,"Y","")</f>
        <v/>
      </c>
      <c r="R39" s="86" t="str">
        <f>IF('Table 2'!BJ39="Y","Y","")</f>
        <v/>
      </c>
      <c r="S39" s="86" t="str">
        <f>IF('Table 2'!BK39=1,"Y","")</f>
        <v>Y</v>
      </c>
      <c r="T39" s="86" t="str">
        <f>IF('Table 2'!BL39=1,"Y","")</f>
        <v/>
      </c>
      <c r="U39" s="86" t="str">
        <f>IF('Table 2'!BM39=1,"Y","")</f>
        <v>Y</v>
      </c>
      <c r="V39" s="86" t="str">
        <f>IF('Table 2'!BN39="Y","Y","")</f>
        <v>Y</v>
      </c>
      <c r="W39" s="86" t="str">
        <f>IF('Table 2'!BO39=1,"Y","")</f>
        <v>Y</v>
      </c>
      <c r="X39" s="86" t="str">
        <f>IF('Table 2'!BP39=1,"Y","")</f>
        <v/>
      </c>
      <c r="Y39" s="86" t="str">
        <f>IF('Table 2'!BQ39=1,"Y","")</f>
        <v/>
      </c>
      <c r="Z39" s="86" t="str">
        <f>IF('Table 2'!BR39="Y","Y","")</f>
        <v>Y</v>
      </c>
      <c r="AA39" s="86" t="str">
        <f>IF('Table 2'!BS39=1,"Y","")</f>
        <v/>
      </c>
      <c r="AB39" s="86" t="str">
        <f>IF('Table 2'!BT39="Y","Y","")</f>
        <v/>
      </c>
      <c r="AC39" s="86" t="str">
        <f>IF('Table 2'!BU39="Y","Y","")</f>
        <v/>
      </c>
      <c r="AD39" s="86" t="str">
        <f>IF('Table 2'!BV39=1,"Y","")</f>
        <v/>
      </c>
      <c r="AE39" s="86" t="str">
        <f>IF('Table 2'!BW39=1,"Y","")</f>
        <v/>
      </c>
      <c r="AF39" s="86" t="str">
        <f>IF('Table 2'!BX39=1,"Y","")</f>
        <v/>
      </c>
      <c r="AG39" s="87" t="str">
        <f>IF('Table 11 Profess+consumer'!B39=1,"Y","")</f>
        <v>Y</v>
      </c>
      <c r="AH39" s="87" t="str">
        <f>IF(COUNT('Table 12 Class+OSH+waste'!K39:P39,"")&lt;COUNTA('Table 12 Class+OSH+waste'!K39:P39),"Y","")</f>
        <v/>
      </c>
      <c r="AI39" s="87" t="str">
        <f>IF(COUNT('Table 12 Class+OSH+waste'!Q39:V39,"")&lt;COUNTA('Table 12 Class+OSH+waste'!Q39:V39),"Y","")</f>
        <v/>
      </c>
      <c r="AJ39" s="89" t="str">
        <f>IF('Table 13 Environmental'!B40=1,"Y","")</f>
        <v/>
      </c>
      <c r="BB39" s="2" t="str">
        <f>IF(COUNTIF('Table 3'!I39:O39,"-")&lt;COUNTA('Table 3'!I39:O39),1,"-")</f>
        <v>-</v>
      </c>
      <c r="BC39" s="2" t="str">
        <f>'Table 3'!P39</f>
        <v>-</v>
      </c>
      <c r="BD39" s="2" t="str">
        <f>'Table 3'!Q39</f>
        <v>-</v>
      </c>
      <c r="BE39" s="13" t="str">
        <f>IF(COUNTIF('Table 4'!I39:N39,"-")&lt;COUNTA('Table 4'!I39:N39),1,"-")</f>
        <v>-</v>
      </c>
      <c r="BF39" s="14" t="str">
        <f>IF(COUNTIF('Table 4'!O39:AO39,"-")&lt;COUNTA('Table 4'!O39:AO39),"Y","N")</f>
        <v>N</v>
      </c>
      <c r="BG39" s="13" t="str">
        <f>IF(COUNTIF('Table 5'!I39:M39,"-")&lt;COUNTA('Table 5'!I39:M39),1,"-")</f>
        <v>-</v>
      </c>
      <c r="BH39" s="13" t="str">
        <f>IF(COUNTIF('Table 5'!N39:S39,"-")&lt;COUNTA('Table 5'!N39:S39),1,"-")</f>
        <v>-</v>
      </c>
      <c r="BI39" s="13" t="str">
        <f>IF(COUNTIF('Table 5'!T39:U39,"-")&lt;COUNTA('Table 5'!T39:U39),1,"-")</f>
        <v>-</v>
      </c>
      <c r="BJ39" s="15" t="str">
        <f>IF(COUNTIF('Table 5'!V39:AP39,"-")&lt;COUNTA('Table 5'!V39:AP39),"Y","N")</f>
        <v>N</v>
      </c>
      <c r="BK39" s="13">
        <f>IF(COUNTIF('Table 6'!I39:P39,"-")&lt;COUNTA('Table 6'!I39:P39),1,"-")</f>
        <v>1</v>
      </c>
      <c r="BL39" s="13" t="str">
        <f>IF(COUNTIF('Table 6'!Q39:AC39,"-")&lt;COUNTA('Table 6'!Q39:AC39),1,"-")</f>
        <v>-</v>
      </c>
      <c r="BM39" s="13">
        <f>IF(COUNTIF('Table 7'!I39:P39,"-")&lt;COUNTA('Table 7'!I39:P39),1,"-")</f>
        <v>1</v>
      </c>
      <c r="BN39" s="14" t="str">
        <f>IF(COUNTIF('Table 7'!Q39:AV39,"-")&lt;COUNTA('Table 7'!Q39:AV39),"Y","N")</f>
        <v>Y</v>
      </c>
      <c r="BO39" s="13">
        <f>IF('Table 8'!I39="-","-",1)</f>
        <v>1</v>
      </c>
      <c r="BP39" s="13" t="str">
        <f>IF('Table 8'!K39="-","-",1)</f>
        <v>-</v>
      </c>
      <c r="BQ39" s="13" t="str">
        <f>IF('Table 8'!L39="-","-",1)</f>
        <v>-</v>
      </c>
      <c r="BR39" s="2" t="str">
        <f>IF(COUNTIF('Table 8'!M39:S39,"-")&lt;COUNTA('Table 8'!M39:S39),"Y","N")</f>
        <v>Y</v>
      </c>
      <c r="BS39" s="13" t="str">
        <f>IF(COUNTIF('Table 8'!T39:AJ39,"-")&lt;COUNTA('Table 8'!T39:AJ39),1,"-")</f>
        <v>-</v>
      </c>
      <c r="BT39" s="14" t="str">
        <f>IF('Table 9'!B39=1,"Y","N")</f>
        <v>N</v>
      </c>
      <c r="BU39" s="2" t="str">
        <f>IF(COUNTIF('Table 10'!I40:J40,"-")&lt;COUNTA('Table 10'!I40:J40),"Y","N")</f>
        <v>N</v>
      </c>
      <c r="BV39" s="13" t="str">
        <f>IF('Table 10'!K40="-","-",1)</f>
        <v>-</v>
      </c>
      <c r="BW39" s="13" t="str">
        <f>IF('Table 10'!L40="-","-",1)</f>
        <v>-</v>
      </c>
      <c r="BX39" s="13" t="str">
        <f>IF('Table 10'!M40="-","-",1)</f>
        <v>-</v>
      </c>
    </row>
    <row r="40" spans="2:76" ht="13" x14ac:dyDescent="0.3">
      <c r="B40" s="5">
        <f>'Table 1'!B41</f>
        <v>0</v>
      </c>
      <c r="C40" s="5">
        <f>'Table 1'!C41</f>
        <v>1</v>
      </c>
      <c r="D40" s="5" t="str">
        <f>'Table 1'!D41</f>
        <v>PAHs</v>
      </c>
      <c r="E40" s="5" t="str">
        <f>'Table 1'!E41</f>
        <v>C</v>
      </c>
      <c r="F40" s="5" t="str">
        <f>'Table 1'!F41</f>
        <v>Biologicals (mould, pollen)</v>
      </c>
      <c r="G40" s="12">
        <f>'Table 1'!G41</f>
        <v>0</v>
      </c>
      <c r="H40" s="118" t="str">
        <f>'Table 1'!H41</f>
        <v>-</v>
      </c>
      <c r="I40" s="88" t="str">
        <f>IF('Table 2'!BB40=1,"Y","")</f>
        <v/>
      </c>
      <c r="J40" s="86" t="str">
        <f>IF('Table 2'!BC40="-","","Y")</f>
        <v/>
      </c>
      <c r="K40" s="86" t="str">
        <f>IF('Table 3'!R40="","","Y")</f>
        <v/>
      </c>
      <c r="L40" s="86" t="str">
        <f>IF('Table 2'!BD40="Y","Y","")</f>
        <v/>
      </c>
      <c r="M40" s="86" t="str">
        <f>IF('Table 2'!BE40=1,"Y","")</f>
        <v/>
      </c>
      <c r="N40" s="86" t="str">
        <f>IF('Table 2'!BF40="Y","Y","")</f>
        <v/>
      </c>
      <c r="O40" s="86" t="str">
        <f>IF('Table 2'!BG40=1,"Y","")</f>
        <v/>
      </c>
      <c r="P40" s="86" t="str">
        <f>IF('Table 2'!BH40=1,"Y","")</f>
        <v/>
      </c>
      <c r="Q40" s="86" t="str">
        <f>IF('Table 2'!BI40=1,"Y","")</f>
        <v/>
      </c>
      <c r="R40" s="86" t="str">
        <f>IF('Table 2'!BJ40="Y","Y","")</f>
        <v/>
      </c>
      <c r="S40" s="86" t="str">
        <f>IF('Table 2'!BK40=1,"Y","")</f>
        <v/>
      </c>
      <c r="T40" s="86" t="str">
        <f>IF('Table 2'!BL40=1,"Y","")</f>
        <v/>
      </c>
      <c r="U40" s="86" t="str">
        <f>IF('Table 2'!BM40=1,"Y","")</f>
        <v/>
      </c>
      <c r="V40" s="86" t="str">
        <f>IF('Table 2'!BN40="Y","Y","")</f>
        <v/>
      </c>
      <c r="W40" s="86" t="str">
        <f>IF('Table 2'!BO40=1,"Y","")</f>
        <v/>
      </c>
      <c r="X40" s="86" t="str">
        <f>IF('Table 2'!BP40=1,"Y","")</f>
        <v/>
      </c>
      <c r="Y40" s="86" t="str">
        <f>IF('Table 2'!BQ40=1,"Y","")</f>
        <v/>
      </c>
      <c r="Z40" s="86" t="str">
        <f>IF('Table 2'!BR40="Y","Y","")</f>
        <v/>
      </c>
      <c r="AA40" s="86" t="str">
        <f>IF('Table 2'!BS40=1,"Y","")</f>
        <v/>
      </c>
      <c r="AB40" s="86" t="str">
        <f>IF('Table 2'!BT40="Y","Y","")</f>
        <v/>
      </c>
      <c r="AC40" s="86" t="str">
        <f>IF('Table 2'!BU40="Y","Y","")</f>
        <v/>
      </c>
      <c r="AD40" s="86" t="str">
        <f>IF('Table 2'!BV40=1,"Y","")</f>
        <v/>
      </c>
      <c r="AE40" s="86" t="str">
        <f>IF('Table 2'!BW40=1,"Y","")</f>
        <v/>
      </c>
      <c r="AF40" s="86" t="str">
        <f>IF('Table 2'!BX40=1,"Y","")</f>
        <v/>
      </c>
      <c r="AG40" s="87" t="str">
        <f>IF('Table 11 Profess+consumer'!B40=1,"Y","")</f>
        <v/>
      </c>
      <c r="AH40" s="87" t="str">
        <f>IF(COUNT('Table 12 Class+OSH+waste'!K40:P40,"")&lt;COUNTA('Table 12 Class+OSH+waste'!K40:P40),"Y","")</f>
        <v/>
      </c>
      <c r="AI40" s="87" t="str">
        <f>IF(COUNT('Table 12 Class+OSH+waste'!Q40:V40,"")&lt;COUNTA('Table 12 Class+OSH+waste'!Q40:V40),"Y","")</f>
        <v/>
      </c>
      <c r="AJ40" s="89" t="str">
        <f>IF('Table 13 Environmental'!B41=1,"Y","")</f>
        <v/>
      </c>
      <c r="BB40" s="2" t="str">
        <f>IF(COUNTIF('Table 3'!I40:O40,"-")&lt;COUNTA('Table 3'!I40:O40),1,"-")</f>
        <v>-</v>
      </c>
      <c r="BC40" s="2" t="str">
        <f>'Table 3'!P40</f>
        <v>-</v>
      </c>
      <c r="BD40" s="2" t="str">
        <f>'Table 3'!Q40</f>
        <v>-</v>
      </c>
      <c r="BE40" s="13" t="str">
        <f>IF(COUNTIF('Table 4'!I40:N40,"-")&lt;COUNTA('Table 4'!I40:N40),1,"-")</f>
        <v>-</v>
      </c>
      <c r="BF40" s="14" t="str">
        <f>IF(COUNTIF('Table 4'!O40:AO40,"-")&lt;COUNTA('Table 4'!O40:AO40),"Y","N")</f>
        <v>N</v>
      </c>
      <c r="BG40" s="13" t="str">
        <f>IF(COUNTIF('Table 5'!I40:M40,"-")&lt;COUNTA('Table 5'!I40:M40),1,"-")</f>
        <v>-</v>
      </c>
      <c r="BH40" s="13" t="str">
        <f>IF(COUNTIF('Table 5'!N40:S40,"-")&lt;COUNTA('Table 5'!N40:S40),1,"-")</f>
        <v>-</v>
      </c>
      <c r="BI40" s="13" t="str">
        <f>IF(COUNTIF('Table 5'!T40:U40,"-")&lt;COUNTA('Table 5'!T40:U40),1,"-")</f>
        <v>-</v>
      </c>
      <c r="BJ40" s="15" t="str">
        <f>IF(COUNTIF('Table 5'!V40:AP40,"-")&lt;COUNTA('Table 5'!V40:AP40),"Y","N")</f>
        <v>N</v>
      </c>
      <c r="BK40" s="13" t="str">
        <f>IF(COUNTIF('Table 6'!I40:P40,"-")&lt;COUNTA('Table 6'!I40:P40),1,"-")</f>
        <v>-</v>
      </c>
      <c r="BL40" s="13" t="str">
        <f>IF(COUNTIF('Table 6'!Q40:AC40,"-")&lt;COUNTA('Table 6'!Q40:AC40),1,"-")</f>
        <v>-</v>
      </c>
      <c r="BM40" s="13" t="str">
        <f>IF(COUNTIF('Table 7'!I40:P40,"-")&lt;COUNTA('Table 7'!I40:P40),1,"-")</f>
        <v>-</v>
      </c>
      <c r="BN40" s="14" t="str">
        <f>IF(COUNTIF('Table 7'!Q40:AV40,"-")&lt;COUNTA('Table 7'!Q40:AV40),"Y","N")</f>
        <v>N</v>
      </c>
      <c r="BO40" s="13" t="str">
        <f>IF('Table 8'!I40="-","-",1)</f>
        <v>-</v>
      </c>
      <c r="BP40" s="13" t="str">
        <f>IF('Table 8'!K40="-","-",1)</f>
        <v>-</v>
      </c>
      <c r="BQ40" s="13" t="str">
        <f>IF('Table 8'!L40="-","-",1)</f>
        <v>-</v>
      </c>
      <c r="BR40" s="2" t="str">
        <f>IF(COUNTIF('Table 8'!M40:S40,"-")&lt;COUNTA('Table 8'!M40:S40),"Y","N")</f>
        <v>N</v>
      </c>
      <c r="BS40" s="13" t="str">
        <f>IF(COUNTIF('Table 8'!T40:AJ40,"-")&lt;COUNTA('Table 8'!T40:AJ40),1,"-")</f>
        <v>-</v>
      </c>
      <c r="BT40" s="14" t="str">
        <f>IF('Table 9'!B40=1,"Y","N")</f>
        <v>N</v>
      </c>
      <c r="BU40" s="2" t="str">
        <f>IF(COUNTIF('Table 10'!I41:J41,"-")&lt;COUNTA('Table 10'!I41:J41),"Y","N")</f>
        <v>N</v>
      </c>
      <c r="BV40" s="13" t="str">
        <f>IF('Table 10'!K41="-","-",1)</f>
        <v>-</v>
      </c>
      <c r="BW40" s="13" t="str">
        <f>IF('Table 10'!L41="-","-",1)</f>
        <v>-</v>
      </c>
      <c r="BX40" s="13" t="str">
        <f>IF('Table 10'!M41="-","-",1)</f>
        <v>-</v>
      </c>
    </row>
    <row r="41" spans="2:76" ht="13" x14ac:dyDescent="0.3">
      <c r="B41" s="5">
        <f>'Table 1'!B42</f>
        <v>0</v>
      </c>
      <c r="C41" s="5">
        <f>'Table 1'!C42</f>
        <v>1</v>
      </c>
      <c r="D41" s="5" t="str">
        <f>'Table 1'!D42</f>
        <v>PAHs</v>
      </c>
      <c r="E41" s="5" t="str">
        <f>'Table 1'!E42</f>
        <v>C</v>
      </c>
      <c r="F41" s="5" t="str">
        <f>'Table 1'!F42</f>
        <v>Particulate matter (PM1)</v>
      </c>
      <c r="G41" s="12">
        <f>'Table 1'!G42</f>
        <v>0</v>
      </c>
      <c r="H41" s="118" t="str">
        <f>'Table 1'!H42</f>
        <v>-</v>
      </c>
      <c r="I41" s="88" t="str">
        <f>IF('Table 2'!BB41=1,"Y","")</f>
        <v/>
      </c>
      <c r="J41" s="86" t="str">
        <f>IF('Table 2'!BC41="-","","Y")</f>
        <v/>
      </c>
      <c r="K41" s="86" t="str">
        <f>IF('Table 3'!R41="","","Y")</f>
        <v/>
      </c>
      <c r="L41" s="86" t="str">
        <f>IF('Table 2'!BD41="Y","Y","")</f>
        <v/>
      </c>
      <c r="M41" s="86" t="str">
        <f>IF('Table 2'!BE41=1,"Y","")</f>
        <v/>
      </c>
      <c r="N41" s="86" t="str">
        <f>IF('Table 2'!BF41="Y","Y","")</f>
        <v/>
      </c>
      <c r="O41" s="86" t="str">
        <f>IF('Table 2'!BG41=1,"Y","")</f>
        <v/>
      </c>
      <c r="P41" s="86" t="str">
        <f>IF('Table 2'!BH41=1,"Y","")</f>
        <v/>
      </c>
      <c r="Q41" s="86" t="str">
        <f>IF('Table 2'!BI41=1,"Y","")</f>
        <v/>
      </c>
      <c r="R41" s="86" t="str">
        <f>IF('Table 2'!BJ41="Y","Y","")</f>
        <v/>
      </c>
      <c r="S41" s="86" t="str">
        <f>IF('Table 2'!BK41=1,"Y","")</f>
        <v/>
      </c>
      <c r="T41" s="86" t="str">
        <f>IF('Table 2'!BL41=1,"Y","")</f>
        <v/>
      </c>
      <c r="U41" s="86" t="str">
        <f>IF('Table 2'!BM41=1,"Y","")</f>
        <v/>
      </c>
      <c r="V41" s="86" t="str">
        <f>IF('Table 2'!BN41="Y","Y","")</f>
        <v/>
      </c>
      <c r="W41" s="86" t="str">
        <f>IF('Table 2'!BO41=1,"Y","")</f>
        <v/>
      </c>
      <c r="X41" s="86" t="str">
        <f>IF('Table 2'!BP41=1,"Y","")</f>
        <v/>
      </c>
      <c r="Y41" s="86" t="str">
        <f>IF('Table 2'!BQ41=1,"Y","")</f>
        <v/>
      </c>
      <c r="Z41" s="86" t="str">
        <f>IF('Table 2'!BR41="Y","Y","")</f>
        <v/>
      </c>
      <c r="AA41" s="86" t="str">
        <f>IF('Table 2'!BS41=1,"Y","")</f>
        <v/>
      </c>
      <c r="AB41" s="86" t="str">
        <f>IF('Table 2'!BT41="Y","Y","")</f>
        <v/>
      </c>
      <c r="AC41" s="86" t="str">
        <f>IF('Table 2'!BU41="Y","Y","")</f>
        <v/>
      </c>
      <c r="AD41" s="86" t="str">
        <f>IF('Table 2'!BV41=1,"Y","")</f>
        <v/>
      </c>
      <c r="AE41" s="86" t="str">
        <f>IF('Table 2'!BW41=1,"Y","")</f>
        <v/>
      </c>
      <c r="AF41" s="86" t="str">
        <f>IF('Table 2'!BX41=1,"Y","")</f>
        <v/>
      </c>
      <c r="AG41" s="87" t="str">
        <f>IF('Table 11 Profess+consumer'!B41=1,"Y","")</f>
        <v/>
      </c>
      <c r="AH41" s="87" t="str">
        <f>IF(COUNT('Table 12 Class+OSH+waste'!K41:P41,"")&lt;COUNTA('Table 12 Class+OSH+waste'!K41:P41),"Y","")</f>
        <v/>
      </c>
      <c r="AI41" s="87" t="str">
        <f>IF(COUNT('Table 12 Class+OSH+waste'!Q41:V41,"")&lt;COUNTA('Table 12 Class+OSH+waste'!Q41:V41),"Y","")</f>
        <v/>
      </c>
      <c r="AJ41" s="89" t="str">
        <f>IF('Table 13 Environmental'!B42=1,"Y","")</f>
        <v/>
      </c>
      <c r="BB41" s="2" t="str">
        <f>IF(COUNTIF('Table 3'!I41:O41,"-")&lt;COUNTA('Table 3'!I41:O41),1,"-")</f>
        <v>-</v>
      </c>
      <c r="BC41" s="2" t="str">
        <f>'Table 3'!P41</f>
        <v>-</v>
      </c>
      <c r="BD41" s="2" t="str">
        <f>'Table 3'!Q41</f>
        <v>-</v>
      </c>
      <c r="BE41" s="13" t="str">
        <f>IF(COUNTIF('Table 4'!I41:N41,"-")&lt;COUNTA('Table 4'!I41:N41),1,"-")</f>
        <v>-</v>
      </c>
      <c r="BF41" s="14" t="str">
        <f>IF(COUNTIF('Table 4'!O41:AO41,"-")&lt;COUNTA('Table 4'!O41:AO41),"Y","N")</f>
        <v>N</v>
      </c>
      <c r="BG41" s="13" t="str">
        <f>IF(COUNTIF('Table 5'!I41:M41,"-")&lt;COUNTA('Table 5'!I41:M41),1,"-")</f>
        <v>-</v>
      </c>
      <c r="BH41" s="13" t="str">
        <f>IF(COUNTIF('Table 5'!N41:S41,"-")&lt;COUNTA('Table 5'!N41:S41),1,"-")</f>
        <v>-</v>
      </c>
      <c r="BI41" s="13" t="str">
        <f>IF(COUNTIF('Table 5'!T41:U41,"-")&lt;COUNTA('Table 5'!T41:U41),1,"-")</f>
        <v>-</v>
      </c>
      <c r="BJ41" s="15" t="str">
        <f>IF(COUNTIF('Table 5'!V41:AP41,"-")&lt;COUNTA('Table 5'!V41:AP41),"Y","N")</f>
        <v>N</v>
      </c>
      <c r="BK41" s="13" t="str">
        <f>IF(COUNTIF('Table 6'!I41:P41,"-")&lt;COUNTA('Table 6'!I41:P41),1,"-")</f>
        <v>-</v>
      </c>
      <c r="BL41" s="13" t="str">
        <f>IF(COUNTIF('Table 6'!Q41:AC41,"-")&lt;COUNTA('Table 6'!Q41:AC41),1,"-")</f>
        <v>-</v>
      </c>
      <c r="BM41" s="13" t="str">
        <f>IF(COUNTIF('Table 7'!I41:P41,"-")&lt;COUNTA('Table 7'!I41:P41),1,"-")</f>
        <v>-</v>
      </c>
      <c r="BN41" s="14" t="str">
        <f>IF(COUNTIF('Table 7'!Q41:AV41,"-")&lt;COUNTA('Table 7'!Q41:AV41),"Y","N")</f>
        <v>N</v>
      </c>
      <c r="BO41" s="13" t="str">
        <f>IF('Table 8'!I41="-","-",1)</f>
        <v>-</v>
      </c>
      <c r="BP41" s="13" t="str">
        <f>IF('Table 8'!K41="-","-",1)</f>
        <v>-</v>
      </c>
      <c r="BQ41" s="13" t="str">
        <f>IF('Table 8'!L41="-","-",1)</f>
        <v>-</v>
      </c>
      <c r="BR41" s="2" t="str">
        <f>IF(COUNTIF('Table 8'!M41:S41,"-")&lt;COUNTA('Table 8'!M41:S41),"Y","N")</f>
        <v>N</v>
      </c>
      <c r="BS41" s="13" t="str">
        <f>IF(COUNTIF('Table 8'!T41:AJ41,"-")&lt;COUNTA('Table 8'!T41:AJ41),1,"-")</f>
        <v>-</v>
      </c>
      <c r="BT41" s="14" t="str">
        <f>IF('Table 9'!B41=1,"Y","N")</f>
        <v>N</v>
      </c>
      <c r="BU41" s="2" t="str">
        <f>IF(COUNTIF('Table 10'!I42:J42,"-")&lt;COUNTA('Table 10'!I42:J42),"Y","N")</f>
        <v>N</v>
      </c>
      <c r="BV41" s="13" t="str">
        <f>IF('Table 10'!K42="-","-",1)</f>
        <v>-</v>
      </c>
      <c r="BW41" s="13" t="str">
        <f>IF('Table 10'!L42="-","-",1)</f>
        <v>-</v>
      </c>
      <c r="BX41" s="13" t="str">
        <f>IF('Table 10'!M42="-","-",1)</f>
        <v>-</v>
      </c>
    </row>
    <row r="42" spans="2:76" ht="13" x14ac:dyDescent="0.3">
      <c r="B42" s="5">
        <f>'Table 1'!B43</f>
        <v>0</v>
      </c>
      <c r="C42" s="5">
        <f>'Table 1'!C43</f>
        <v>1</v>
      </c>
      <c r="D42" s="5" t="str">
        <f>'Table 1'!D43</f>
        <v>PAHs</v>
      </c>
      <c r="E42" s="5" t="str">
        <f>'Table 1'!E43</f>
        <v>C</v>
      </c>
      <c r="F42" s="5" t="str">
        <f>'Table 1'!F43</f>
        <v xml:space="preserve">Ultra-fine particles (UFP) </v>
      </c>
      <c r="G42" s="12">
        <f>'Table 1'!G43</f>
        <v>0</v>
      </c>
      <c r="H42" s="118" t="str">
        <f>'Table 1'!H43</f>
        <v>-</v>
      </c>
      <c r="I42" s="88" t="str">
        <f>IF('Table 2'!BB42=1,"Y","")</f>
        <v/>
      </c>
      <c r="J42" s="86" t="str">
        <f>IF('Table 2'!BC42="-","","Y")</f>
        <v/>
      </c>
      <c r="K42" s="86" t="str">
        <f>IF('Table 3'!R42="","","Y")</f>
        <v/>
      </c>
      <c r="L42" s="86" t="str">
        <f>IF('Table 2'!BD42="Y","Y","")</f>
        <v/>
      </c>
      <c r="M42" s="86" t="str">
        <f>IF('Table 2'!BE42=1,"Y","")</f>
        <v/>
      </c>
      <c r="N42" s="86" t="str">
        <f>IF('Table 2'!BF42="Y","Y","")</f>
        <v/>
      </c>
      <c r="O42" s="86" t="str">
        <f>IF('Table 2'!BG42=1,"Y","")</f>
        <v/>
      </c>
      <c r="P42" s="86" t="str">
        <f>IF('Table 2'!BH42=1,"Y","")</f>
        <v/>
      </c>
      <c r="Q42" s="86" t="str">
        <f>IF('Table 2'!BI42=1,"Y","")</f>
        <v/>
      </c>
      <c r="R42" s="86" t="str">
        <f>IF('Table 2'!BJ42="Y","Y","")</f>
        <v/>
      </c>
      <c r="S42" s="86" t="str">
        <f>IF('Table 2'!BK42=1,"Y","")</f>
        <v/>
      </c>
      <c r="T42" s="86" t="str">
        <f>IF('Table 2'!BL42=1,"Y","")</f>
        <v/>
      </c>
      <c r="U42" s="86" t="str">
        <f>IF('Table 2'!BM42=1,"Y","")</f>
        <v/>
      </c>
      <c r="V42" s="86" t="str">
        <f>IF('Table 2'!BN42="Y","Y","")</f>
        <v/>
      </c>
      <c r="W42" s="86" t="str">
        <f>IF('Table 2'!BO42=1,"Y","")</f>
        <v/>
      </c>
      <c r="X42" s="86" t="str">
        <f>IF('Table 2'!BP42=1,"Y","")</f>
        <v/>
      </c>
      <c r="Y42" s="86" t="str">
        <f>IF('Table 2'!BQ42=1,"Y","")</f>
        <v/>
      </c>
      <c r="Z42" s="86" t="str">
        <f>IF('Table 2'!BR42="Y","Y","")</f>
        <v/>
      </c>
      <c r="AA42" s="86" t="str">
        <f>IF('Table 2'!BS42=1,"Y","")</f>
        <v/>
      </c>
      <c r="AB42" s="86" t="str">
        <f>IF('Table 2'!BT42="Y","Y","")</f>
        <v/>
      </c>
      <c r="AC42" s="86" t="str">
        <f>IF('Table 2'!BU42="Y","Y","")</f>
        <v/>
      </c>
      <c r="AD42" s="86" t="str">
        <f>IF('Table 2'!BV42=1,"Y","")</f>
        <v/>
      </c>
      <c r="AE42" s="86" t="str">
        <f>IF('Table 2'!BW42=1,"Y","")</f>
        <v/>
      </c>
      <c r="AF42" s="86" t="str">
        <f>IF('Table 2'!BX42=1,"Y","")</f>
        <v/>
      </c>
      <c r="AG42" s="87" t="str">
        <f>IF('Table 11 Profess+consumer'!B42=1,"Y","")</f>
        <v/>
      </c>
      <c r="AH42" s="87" t="str">
        <f>IF(COUNT('Table 12 Class+OSH+waste'!K42:P42,"")&lt;COUNTA('Table 12 Class+OSH+waste'!K42:P42),"Y","")</f>
        <v/>
      </c>
      <c r="AI42" s="87" t="str">
        <f>IF(COUNT('Table 12 Class+OSH+waste'!Q42:V42,"")&lt;COUNTA('Table 12 Class+OSH+waste'!Q42:V42),"Y","")</f>
        <v/>
      </c>
      <c r="AJ42" s="89" t="str">
        <f>IF('Table 13 Environmental'!B43=1,"Y","")</f>
        <v/>
      </c>
      <c r="BB42" s="2" t="str">
        <f>IF(COUNTIF('Table 3'!I42:O42,"-")&lt;COUNTA('Table 3'!I42:O42),1,"-")</f>
        <v>-</v>
      </c>
      <c r="BC42" s="2" t="str">
        <f>'Table 3'!P42</f>
        <v>-</v>
      </c>
      <c r="BD42" s="2" t="str">
        <f>'Table 3'!Q42</f>
        <v>-</v>
      </c>
      <c r="BE42" s="13" t="str">
        <f>IF(COUNTIF('Table 4'!I42:N42,"-")&lt;COUNTA('Table 4'!I42:N42),1,"-")</f>
        <v>-</v>
      </c>
      <c r="BF42" s="14" t="str">
        <f>IF(COUNTIF('Table 4'!O42:AO42,"-")&lt;COUNTA('Table 4'!O42:AO42),"Y","N")</f>
        <v>N</v>
      </c>
      <c r="BG42" s="13" t="str">
        <f>IF(COUNTIF('Table 5'!I42:M42,"-")&lt;COUNTA('Table 5'!I42:M42),1,"-")</f>
        <v>-</v>
      </c>
      <c r="BH42" s="13" t="str">
        <f>IF(COUNTIF('Table 5'!N42:S42,"-")&lt;COUNTA('Table 5'!N42:S42),1,"-")</f>
        <v>-</v>
      </c>
      <c r="BI42" s="13" t="str">
        <f>IF(COUNTIF('Table 5'!T42:U42,"-")&lt;COUNTA('Table 5'!T42:U42),1,"-")</f>
        <v>-</v>
      </c>
      <c r="BJ42" s="15" t="str">
        <f>IF(COUNTIF('Table 5'!V42:AP42,"-")&lt;COUNTA('Table 5'!V42:AP42),"Y","N")</f>
        <v>N</v>
      </c>
      <c r="BK42" s="13" t="str">
        <f>IF(COUNTIF('Table 6'!I42:P42,"-")&lt;COUNTA('Table 6'!I42:P42),1,"-")</f>
        <v>-</v>
      </c>
      <c r="BL42" s="13" t="str">
        <f>IF(COUNTIF('Table 6'!Q42:AC42,"-")&lt;COUNTA('Table 6'!Q42:AC42),1,"-")</f>
        <v>-</v>
      </c>
      <c r="BM42" s="13" t="str">
        <f>IF(COUNTIF('Table 7'!I42:P42,"-")&lt;COUNTA('Table 7'!I42:P42),1,"-")</f>
        <v>-</v>
      </c>
      <c r="BN42" s="14" t="str">
        <f>IF(COUNTIF('Table 7'!Q42:AV42,"-")&lt;COUNTA('Table 7'!Q42:AV42),"Y","N")</f>
        <v>N</v>
      </c>
      <c r="BO42" s="13" t="str">
        <f>IF('Table 8'!I42="-","-",1)</f>
        <v>-</v>
      </c>
      <c r="BP42" s="13" t="str">
        <f>IF('Table 8'!K42="-","-",1)</f>
        <v>-</v>
      </c>
      <c r="BQ42" s="13" t="str">
        <f>IF('Table 8'!L42="-","-",1)</f>
        <v>-</v>
      </c>
      <c r="BR42" s="2" t="str">
        <f>IF(COUNTIF('Table 8'!M42:S42,"-")&lt;COUNTA('Table 8'!M42:S42),"Y","N")</f>
        <v>N</v>
      </c>
      <c r="BS42" s="13" t="str">
        <f>IF(COUNTIF('Table 8'!T42:AJ42,"-")&lt;COUNTA('Table 8'!T42:AJ42),1,"-")</f>
        <v>-</v>
      </c>
      <c r="BT42" s="14" t="str">
        <f>IF('Table 9'!B42=1,"Y","N")</f>
        <v>N</v>
      </c>
      <c r="BU42" s="2" t="str">
        <f>IF(COUNTIF('Table 10'!I43:J43,"-")&lt;COUNTA('Table 10'!I43:J43),"Y","N")</f>
        <v>N</v>
      </c>
      <c r="BV42" s="13" t="str">
        <f>IF('Table 10'!K43="-","-",1)</f>
        <v>-</v>
      </c>
      <c r="BW42" s="13" t="str">
        <f>IF('Table 10'!L43="-","-",1)</f>
        <v>-</v>
      </c>
      <c r="BX42" s="13" t="str">
        <f>IF('Table 10'!M43="-","-",1)</f>
        <v>-</v>
      </c>
    </row>
  </sheetData>
  <autoFilter ref="A2:AF42"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4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42" t="s">
        <v>870</v>
      </c>
      <c r="C1" s="2"/>
      <c r="D1" s="2"/>
      <c r="E1" s="1" t="s">
        <v>33</v>
      </c>
      <c r="F1" s="2"/>
      <c r="G1" s="2"/>
      <c r="H1" s="2"/>
      <c r="I1" s="159" t="s">
        <v>10</v>
      </c>
      <c r="J1" s="160"/>
      <c r="K1" s="160"/>
      <c r="L1" s="160"/>
      <c r="M1" s="160"/>
      <c r="N1" s="160"/>
      <c r="O1" s="161"/>
      <c r="P1" s="2"/>
      <c r="Q1" s="162" t="s">
        <v>1011</v>
      </c>
      <c r="R1" s="163"/>
    </row>
    <row r="2" spans="1:18"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10" t="s">
        <v>267</v>
      </c>
      <c r="J2" s="8" t="s">
        <v>268</v>
      </c>
      <c r="K2" s="8" t="s">
        <v>269</v>
      </c>
      <c r="L2" s="8" t="s">
        <v>270</v>
      </c>
      <c r="M2" s="8" t="s">
        <v>271</v>
      </c>
      <c r="N2" s="8" t="s">
        <v>272</v>
      </c>
      <c r="O2" s="9" t="s">
        <v>273</v>
      </c>
      <c r="P2" s="19" t="s">
        <v>274</v>
      </c>
      <c r="Q2" s="22" t="s">
        <v>12</v>
      </c>
      <c r="R2" s="132" t="s">
        <v>1010</v>
      </c>
    </row>
    <row r="3" spans="1:18" ht="13" x14ac:dyDescent="0.3">
      <c r="B3" s="20">
        <f t="shared" ref="B3:B42" si="0">IF(COUNTIF(I3:R3,"-")&lt;COUNTA(I3:R3),1,0)</f>
        <v>0</v>
      </c>
      <c r="C3" s="5">
        <f>'Table 1'!B4</f>
        <v>0</v>
      </c>
      <c r="D3" s="5">
        <f>'Table 1'!C4</f>
        <v>1</v>
      </c>
      <c r="E3" s="5" t="str">
        <f>'Table 1'!D4</f>
        <v>PAHs</v>
      </c>
      <c r="F3" s="5" t="str">
        <f>'Table 1'!E4</f>
        <v>A</v>
      </c>
      <c r="G3" s="5" t="str">
        <f>'Table 1'!F4</f>
        <v>NO2</v>
      </c>
      <c r="H3" s="12" t="str">
        <f>'Table 1'!G4</f>
        <v>10102-44-0</v>
      </c>
      <c r="I3" s="21" t="s">
        <v>56</v>
      </c>
      <c r="J3" s="5" t="s">
        <v>56</v>
      </c>
      <c r="K3" s="5" t="s">
        <v>56</v>
      </c>
      <c r="L3" s="5" t="s">
        <v>56</v>
      </c>
      <c r="M3" s="5" t="s">
        <v>56</v>
      </c>
      <c r="N3" s="5" t="s">
        <v>56</v>
      </c>
      <c r="O3" s="5" t="s">
        <v>56</v>
      </c>
      <c r="P3" s="5" t="s">
        <v>56</v>
      </c>
      <c r="Q3" s="17" t="s">
        <v>56</v>
      </c>
      <c r="R3" s="116"/>
    </row>
    <row r="4" spans="1:18" ht="13" x14ac:dyDescent="0.3">
      <c r="B4" s="20">
        <f t="shared" si="0"/>
        <v>0</v>
      </c>
      <c r="C4" s="5">
        <f>'Table 1'!B5</f>
        <v>0</v>
      </c>
      <c r="D4" s="5">
        <f>'Table 1'!C5</f>
        <v>1</v>
      </c>
      <c r="E4" s="5" t="str">
        <f>'Table 1'!D5</f>
        <v>PAHs</v>
      </c>
      <c r="F4" s="5" t="str">
        <f>'Table 1'!E5</f>
        <v>A</v>
      </c>
      <c r="G4" s="5" t="str">
        <f>'Table 1'!F5</f>
        <v>SO2</v>
      </c>
      <c r="H4" s="12" t="str">
        <f>'Table 1'!G5</f>
        <v>7446-09-5</v>
      </c>
      <c r="I4" s="21" t="s">
        <v>56</v>
      </c>
      <c r="J4" s="5" t="s">
        <v>56</v>
      </c>
      <c r="K4" s="5" t="s">
        <v>56</v>
      </c>
      <c r="L4" s="5" t="s">
        <v>56</v>
      </c>
      <c r="M4" s="5" t="s">
        <v>56</v>
      </c>
      <c r="N4" s="5" t="s">
        <v>56</v>
      </c>
      <c r="O4" s="5" t="s">
        <v>56</v>
      </c>
      <c r="P4" s="5" t="s">
        <v>56</v>
      </c>
      <c r="Q4" s="17" t="s">
        <v>56</v>
      </c>
      <c r="R4" s="116"/>
    </row>
    <row r="5" spans="1:18" ht="13" x14ac:dyDescent="0.3">
      <c r="B5" s="20">
        <f t="shared" si="0"/>
        <v>0</v>
      </c>
      <c r="C5" s="5">
        <f>'Table 1'!B6</f>
        <v>0</v>
      </c>
      <c r="D5" s="5">
        <f>'Table 1'!C6</f>
        <v>1</v>
      </c>
      <c r="E5" s="5" t="str">
        <f>'Table 1'!D6</f>
        <v>PAHs</v>
      </c>
      <c r="F5" s="5" t="str">
        <f>'Table 1'!E6</f>
        <v>A</v>
      </c>
      <c r="G5" s="5" t="str">
        <f>'Table 1'!F6</f>
        <v>O3</v>
      </c>
      <c r="H5" s="12" t="str">
        <f>'Table 1'!G6</f>
        <v>10028-15-6</v>
      </c>
      <c r="I5" s="21" t="s">
        <v>56</v>
      </c>
      <c r="J5" s="5" t="s">
        <v>56</v>
      </c>
      <c r="K5" s="5" t="s">
        <v>56</v>
      </c>
      <c r="L5" s="5" t="s">
        <v>56</v>
      </c>
      <c r="M5" s="5" t="s">
        <v>56</v>
      </c>
      <c r="N5" s="5" t="s">
        <v>56</v>
      </c>
      <c r="O5" s="5" t="s">
        <v>56</v>
      </c>
      <c r="P5" s="5" t="s">
        <v>56</v>
      </c>
      <c r="Q5" s="17" t="s">
        <v>56</v>
      </c>
      <c r="R5" s="116"/>
    </row>
    <row r="6" spans="1:18" ht="13" x14ac:dyDescent="0.3">
      <c r="B6" s="20">
        <f t="shared" si="0"/>
        <v>0</v>
      </c>
      <c r="C6" s="5">
        <f>'Table 1'!B7</f>
        <v>0</v>
      </c>
      <c r="D6" s="5">
        <f>'Table 1'!C7</f>
        <v>1</v>
      </c>
      <c r="E6" s="5" t="str">
        <f>'Table 1'!D7</f>
        <v>PAHs</v>
      </c>
      <c r="F6" s="5" t="str">
        <f>'Table 1'!E7</f>
        <v>A</v>
      </c>
      <c r="G6" s="5" t="str">
        <f>'Table 1'!F7</f>
        <v>CO</v>
      </c>
      <c r="H6" s="12" t="str">
        <f>'Table 1'!G7</f>
        <v>630-08-0</v>
      </c>
      <c r="I6" s="21" t="s">
        <v>56</v>
      </c>
      <c r="J6" s="5" t="s">
        <v>56</v>
      </c>
      <c r="K6" s="5" t="s">
        <v>56</v>
      </c>
      <c r="L6" s="5" t="s">
        <v>56</v>
      </c>
      <c r="M6" s="5" t="s">
        <v>56</v>
      </c>
      <c r="N6" s="5" t="s">
        <v>56</v>
      </c>
      <c r="O6" s="5" t="s">
        <v>56</v>
      </c>
      <c r="P6" s="5" t="s">
        <v>56</v>
      </c>
      <c r="Q6" s="17" t="s">
        <v>56</v>
      </c>
      <c r="R6" s="116"/>
    </row>
    <row r="7" spans="1:18" ht="13" x14ac:dyDescent="0.3">
      <c r="B7" s="20">
        <f t="shared" si="0"/>
        <v>0</v>
      </c>
      <c r="C7" s="5">
        <f>'Table 1'!B8</f>
        <v>0</v>
      </c>
      <c r="D7" s="5">
        <f>'Table 1'!C8</f>
        <v>1</v>
      </c>
      <c r="E7" s="5" t="str">
        <f>'Table 1'!D8</f>
        <v>PAHs</v>
      </c>
      <c r="F7" s="5" t="str">
        <f>'Table 1'!E8</f>
        <v>B</v>
      </c>
      <c r="G7" s="5" t="str">
        <f>'Table 1'!F8</f>
        <v>Acenaphthene</v>
      </c>
      <c r="H7" s="12" t="str">
        <f>'Table 1'!G8</f>
        <v>83-32-9</v>
      </c>
      <c r="I7" s="21" t="s">
        <v>56</v>
      </c>
      <c r="J7" s="5" t="s">
        <v>56</v>
      </c>
      <c r="K7" s="5" t="s">
        <v>56</v>
      </c>
      <c r="L7" s="5" t="s">
        <v>56</v>
      </c>
      <c r="M7" s="5" t="s">
        <v>56</v>
      </c>
      <c r="N7" s="5" t="s">
        <v>56</v>
      </c>
      <c r="O7" s="5" t="s">
        <v>56</v>
      </c>
      <c r="P7" s="5" t="s">
        <v>56</v>
      </c>
      <c r="Q7" s="17" t="s">
        <v>56</v>
      </c>
      <c r="R7" s="116"/>
    </row>
    <row r="8" spans="1:18"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5" t="s">
        <v>56</v>
      </c>
      <c r="K8" s="5" t="s">
        <v>56</v>
      </c>
      <c r="L8" s="5" t="s">
        <v>56</v>
      </c>
      <c r="M8" s="5" t="s">
        <v>56</v>
      </c>
      <c r="N8" s="5" t="s">
        <v>56</v>
      </c>
      <c r="O8" s="5" t="s">
        <v>56</v>
      </c>
      <c r="P8" s="5" t="s">
        <v>56</v>
      </c>
      <c r="Q8" s="17" t="s">
        <v>56</v>
      </c>
      <c r="R8" s="116"/>
    </row>
    <row r="9" spans="1:18" ht="13" x14ac:dyDescent="0.3">
      <c r="B9" s="20">
        <f t="shared" si="0"/>
        <v>0</v>
      </c>
      <c r="C9" s="5">
        <f>'Table 1'!B10</f>
        <v>0</v>
      </c>
      <c r="D9" s="5">
        <f>'Table 1'!C10</f>
        <v>1</v>
      </c>
      <c r="E9" s="5" t="str">
        <f>'Table 1'!D10</f>
        <v>PAHs</v>
      </c>
      <c r="F9" s="5" t="str">
        <f>'Table 1'!E10</f>
        <v>B</v>
      </c>
      <c r="G9" s="5" t="str">
        <f>'Table 1'!F10</f>
        <v>Anthracene</v>
      </c>
      <c r="H9" s="12" t="str">
        <f>'Table 1'!G10</f>
        <v>120-12-7</v>
      </c>
      <c r="I9" s="21" t="s">
        <v>56</v>
      </c>
      <c r="J9" s="5" t="s">
        <v>56</v>
      </c>
      <c r="K9" s="5" t="s">
        <v>56</v>
      </c>
      <c r="L9" s="5" t="s">
        <v>56</v>
      </c>
      <c r="M9" s="5" t="s">
        <v>56</v>
      </c>
      <c r="N9" s="5" t="s">
        <v>56</v>
      </c>
      <c r="O9" s="5" t="s">
        <v>56</v>
      </c>
      <c r="P9" s="5" t="s">
        <v>56</v>
      </c>
      <c r="Q9" s="17" t="s">
        <v>56</v>
      </c>
      <c r="R9" s="116"/>
    </row>
    <row r="10" spans="1:18" ht="13" x14ac:dyDescent="0.3">
      <c r="A10" s="44" t="s">
        <v>873</v>
      </c>
      <c r="B10" s="20">
        <f t="shared" si="0"/>
        <v>0</v>
      </c>
      <c r="C10" s="5">
        <f>'Table 1'!B11</f>
        <v>0</v>
      </c>
      <c r="D10" s="5">
        <f>'Table 1'!C11</f>
        <v>1</v>
      </c>
      <c r="E10" s="5" t="str">
        <f>'Table 1'!D11</f>
        <v>PAHs</v>
      </c>
      <c r="F10" s="5" t="str">
        <f>'Table 1'!E11</f>
        <v>B</v>
      </c>
      <c r="G10" s="5" t="str">
        <f>'Table 1'!F11</f>
        <v>BaA</v>
      </c>
      <c r="H10" s="12" t="str">
        <f>'Table 1'!G11</f>
        <v>56-55-3</v>
      </c>
      <c r="I10" s="21" t="s">
        <v>56</v>
      </c>
      <c r="J10" s="5" t="s">
        <v>56</v>
      </c>
      <c r="K10" s="5" t="s">
        <v>56</v>
      </c>
      <c r="L10" s="5" t="s">
        <v>56</v>
      </c>
      <c r="M10" s="5" t="s">
        <v>56</v>
      </c>
      <c r="N10" s="5" t="s">
        <v>56</v>
      </c>
      <c r="O10" s="5" t="s">
        <v>56</v>
      </c>
      <c r="P10" s="5" t="s">
        <v>56</v>
      </c>
      <c r="Q10" s="17" t="s">
        <v>56</v>
      </c>
      <c r="R10" s="116"/>
    </row>
    <row r="11" spans="1:18" ht="13" x14ac:dyDescent="0.3">
      <c r="A11" s="44" t="s">
        <v>873</v>
      </c>
      <c r="B11" s="20">
        <f t="shared" si="0"/>
        <v>0</v>
      </c>
      <c r="C11" s="5">
        <f>'Table 1'!B12</f>
        <v>0</v>
      </c>
      <c r="D11" s="5">
        <f>'Table 1'!C12</f>
        <v>1</v>
      </c>
      <c r="E11" s="5" t="str">
        <f>'Table 1'!D12</f>
        <v>PAHs</v>
      </c>
      <c r="F11" s="5" t="str">
        <f>'Table 1'!E12</f>
        <v>B</v>
      </c>
      <c r="G11" s="5" t="str">
        <f>'Table 1'!F12</f>
        <v>BaP</v>
      </c>
      <c r="H11" s="12" t="str">
        <f>'Table 1'!G12</f>
        <v>50-32-8</v>
      </c>
      <c r="I11" s="21" t="s">
        <v>56</v>
      </c>
      <c r="J11" s="5" t="s">
        <v>56</v>
      </c>
      <c r="K11" s="5" t="s">
        <v>56</v>
      </c>
      <c r="L11" s="5" t="s">
        <v>56</v>
      </c>
      <c r="M11" s="5" t="s">
        <v>56</v>
      </c>
      <c r="N11" s="5" t="s">
        <v>56</v>
      </c>
      <c r="O11" s="5" t="s">
        <v>56</v>
      </c>
      <c r="P11" s="5" t="s">
        <v>56</v>
      </c>
      <c r="Q11" s="17" t="s">
        <v>56</v>
      </c>
      <c r="R11" s="116"/>
    </row>
    <row r="12" spans="1:18" ht="13" x14ac:dyDescent="0.3">
      <c r="A12" s="44" t="s">
        <v>873</v>
      </c>
      <c r="B12" s="20">
        <f t="shared" si="0"/>
        <v>0</v>
      </c>
      <c r="C12" s="5">
        <f>'Table 1'!B13</f>
        <v>0</v>
      </c>
      <c r="D12" s="5">
        <f>'Table 1'!C13</f>
        <v>1</v>
      </c>
      <c r="E12" s="5" t="str">
        <f>'Table 1'!D13</f>
        <v>PAHs</v>
      </c>
      <c r="F12" s="5" t="str">
        <f>'Table 1'!E13</f>
        <v>B</v>
      </c>
      <c r="G12" s="5" t="str">
        <f>'Table 1'!F13</f>
        <v>BbFA</v>
      </c>
      <c r="H12" s="12" t="str">
        <f>'Table 1'!G13</f>
        <v>205-99-2</v>
      </c>
      <c r="I12" s="21" t="s">
        <v>56</v>
      </c>
      <c r="J12" s="5" t="s">
        <v>56</v>
      </c>
      <c r="K12" s="5" t="s">
        <v>56</v>
      </c>
      <c r="L12" s="5" t="s">
        <v>56</v>
      </c>
      <c r="M12" s="5" t="s">
        <v>56</v>
      </c>
      <c r="N12" s="5" t="s">
        <v>56</v>
      </c>
      <c r="O12" s="5" t="s">
        <v>56</v>
      </c>
      <c r="P12" s="5" t="s">
        <v>56</v>
      </c>
      <c r="Q12" s="17" t="s">
        <v>56</v>
      </c>
      <c r="R12" s="116"/>
    </row>
    <row r="13" spans="1:18" ht="13" x14ac:dyDescent="0.3">
      <c r="B13" s="20">
        <f t="shared" si="0"/>
        <v>0</v>
      </c>
      <c r="C13" s="5">
        <f>'Table 1'!B14</f>
        <v>0</v>
      </c>
      <c r="D13" s="5">
        <f>'Table 1'!C14</f>
        <v>1</v>
      </c>
      <c r="E13" s="5" t="str">
        <f>'Table 1'!D14</f>
        <v>PAHs</v>
      </c>
      <c r="F13" s="5" t="str">
        <f>'Table 1'!E14</f>
        <v>B</v>
      </c>
      <c r="G13" s="5" t="str">
        <f>'Table 1'!F14</f>
        <v>BeP</v>
      </c>
      <c r="H13" s="12" t="str">
        <f>'Table 1'!G14</f>
        <v>192-97-2</v>
      </c>
      <c r="I13" s="21" t="s">
        <v>56</v>
      </c>
      <c r="J13" s="5" t="s">
        <v>56</v>
      </c>
      <c r="K13" s="5" t="s">
        <v>56</v>
      </c>
      <c r="L13" s="5" t="s">
        <v>56</v>
      </c>
      <c r="M13" s="5" t="s">
        <v>56</v>
      </c>
      <c r="N13" s="5" t="s">
        <v>56</v>
      </c>
      <c r="O13" s="5" t="s">
        <v>56</v>
      </c>
      <c r="P13" s="5" t="s">
        <v>56</v>
      </c>
      <c r="Q13" s="17" t="s">
        <v>56</v>
      </c>
      <c r="R13" s="116"/>
    </row>
    <row r="14" spans="1:18" ht="13" x14ac:dyDescent="0.3">
      <c r="B14" s="20">
        <f t="shared" si="0"/>
        <v>0</v>
      </c>
      <c r="C14" s="5">
        <f>'Table 1'!B15</f>
        <v>0</v>
      </c>
      <c r="D14" s="5">
        <f>'Table 1'!C15</f>
        <v>1</v>
      </c>
      <c r="E14" s="5" t="str">
        <f>'Table 1'!D15</f>
        <v>PAHs</v>
      </c>
      <c r="F14" s="5" t="str">
        <f>'Table 1'!E15</f>
        <v>B</v>
      </c>
      <c r="G14" s="5" t="str">
        <f>'Table 1'!F15</f>
        <v>Benzo(ghi)perylene</v>
      </c>
      <c r="H14" s="12" t="str">
        <f>'Table 1'!G15</f>
        <v>191-24-2</v>
      </c>
      <c r="I14" s="21" t="s">
        <v>56</v>
      </c>
      <c r="J14" s="5" t="s">
        <v>56</v>
      </c>
      <c r="K14" s="5" t="s">
        <v>56</v>
      </c>
      <c r="L14" s="5" t="s">
        <v>56</v>
      </c>
      <c r="M14" s="5" t="s">
        <v>56</v>
      </c>
      <c r="N14" s="5" t="s">
        <v>56</v>
      </c>
      <c r="O14" s="5" t="s">
        <v>56</v>
      </c>
      <c r="P14" s="5" t="s">
        <v>56</v>
      </c>
      <c r="Q14" s="17" t="s">
        <v>56</v>
      </c>
      <c r="R14" s="116"/>
    </row>
    <row r="15" spans="1:18" ht="13" x14ac:dyDescent="0.3">
      <c r="B15" s="20">
        <f t="shared" si="0"/>
        <v>0</v>
      </c>
      <c r="C15" s="5">
        <f>'Table 1'!B16</f>
        <v>0</v>
      </c>
      <c r="D15" s="5">
        <f>'Table 1'!C16</f>
        <v>1</v>
      </c>
      <c r="E15" s="5" t="str">
        <f>'Table 1'!D16</f>
        <v>PAHs</v>
      </c>
      <c r="F15" s="5" t="str">
        <f>'Table 1'!E16</f>
        <v>B</v>
      </c>
      <c r="G15" s="5" t="str">
        <f>'Table 1'!F16</f>
        <v>BjFA</v>
      </c>
      <c r="H15" s="12" t="str">
        <f>'Table 1'!G16</f>
        <v>205-82-3</v>
      </c>
      <c r="I15" s="21" t="s">
        <v>56</v>
      </c>
      <c r="J15" s="5" t="s">
        <v>56</v>
      </c>
      <c r="K15" s="5" t="s">
        <v>56</v>
      </c>
      <c r="L15" s="5" t="s">
        <v>56</v>
      </c>
      <c r="M15" s="5" t="s">
        <v>56</v>
      </c>
      <c r="N15" s="5" t="s">
        <v>56</v>
      </c>
      <c r="O15" s="5" t="s">
        <v>56</v>
      </c>
      <c r="P15" s="5" t="s">
        <v>56</v>
      </c>
      <c r="Q15" s="17" t="s">
        <v>56</v>
      </c>
      <c r="R15" s="116"/>
    </row>
    <row r="16" spans="1:18" ht="13" x14ac:dyDescent="0.3">
      <c r="A16" s="44" t="s">
        <v>873</v>
      </c>
      <c r="B16" s="20">
        <f t="shared" si="0"/>
        <v>0</v>
      </c>
      <c r="C16" s="5">
        <f>'Table 1'!B17</f>
        <v>0</v>
      </c>
      <c r="D16" s="5">
        <f>'Table 1'!C17</f>
        <v>1</v>
      </c>
      <c r="E16" s="5" t="str">
        <f>'Table 1'!D17</f>
        <v>PAHs</v>
      </c>
      <c r="F16" s="5" t="str">
        <f>'Table 1'!E17</f>
        <v>B</v>
      </c>
      <c r="G16" s="5" t="str">
        <f>'Table 1'!F17</f>
        <v>BkFA</v>
      </c>
      <c r="H16" s="12" t="str">
        <f>'Table 1'!G17</f>
        <v>207-08-9</v>
      </c>
      <c r="I16" s="21" t="s">
        <v>56</v>
      </c>
      <c r="J16" s="5" t="s">
        <v>56</v>
      </c>
      <c r="K16" s="5" t="s">
        <v>56</v>
      </c>
      <c r="L16" s="5" t="s">
        <v>56</v>
      </c>
      <c r="M16" s="5" t="s">
        <v>56</v>
      </c>
      <c r="N16" s="5" t="s">
        <v>56</v>
      </c>
      <c r="O16" s="5" t="s">
        <v>56</v>
      </c>
      <c r="P16" s="5" t="s">
        <v>56</v>
      </c>
      <c r="Q16" s="17" t="s">
        <v>56</v>
      </c>
      <c r="R16" s="116"/>
    </row>
    <row r="17" spans="1:18" ht="13" x14ac:dyDescent="0.3">
      <c r="A17" s="44" t="s">
        <v>873</v>
      </c>
      <c r="B17" s="20">
        <f t="shared" si="0"/>
        <v>0</v>
      </c>
      <c r="C17" s="5">
        <f>'Table 1'!B18</f>
        <v>0</v>
      </c>
      <c r="D17" s="5">
        <f>'Table 1'!C18</f>
        <v>1</v>
      </c>
      <c r="E17" s="5" t="str">
        <f>'Table 1'!D18</f>
        <v>PAHs</v>
      </c>
      <c r="F17" s="5" t="str">
        <f>'Table 1'!E18</f>
        <v>B</v>
      </c>
      <c r="G17" s="5" t="str">
        <f>'Table 1'!F18</f>
        <v>Dibenzo(ah)anthracene</v>
      </c>
      <c r="H17" s="12" t="str">
        <f>'Table 1'!G18</f>
        <v>53-70-3</v>
      </c>
      <c r="I17" s="21" t="s">
        <v>56</v>
      </c>
      <c r="J17" s="5" t="s">
        <v>56</v>
      </c>
      <c r="K17" s="5" t="s">
        <v>56</v>
      </c>
      <c r="L17" s="5" t="s">
        <v>56</v>
      </c>
      <c r="M17" s="5" t="s">
        <v>56</v>
      </c>
      <c r="N17" s="5" t="s">
        <v>56</v>
      </c>
      <c r="O17" s="5" t="s">
        <v>56</v>
      </c>
      <c r="P17" s="5" t="s">
        <v>56</v>
      </c>
      <c r="Q17" s="17" t="s">
        <v>56</v>
      </c>
      <c r="R17" s="116"/>
    </row>
    <row r="18" spans="1:18" ht="13" x14ac:dyDescent="0.3">
      <c r="B18" s="20">
        <f t="shared" si="0"/>
        <v>0</v>
      </c>
      <c r="C18" s="5">
        <f>'Table 1'!B19</f>
        <v>0</v>
      </c>
      <c r="D18" s="5">
        <f>'Table 1'!C19</f>
        <v>1</v>
      </c>
      <c r="E18" s="5" t="str">
        <f>'Table 1'!D19</f>
        <v>PAHs</v>
      </c>
      <c r="F18" s="5" t="str">
        <f>'Table 1'!E19</f>
        <v>B</v>
      </c>
      <c r="G18" s="5" t="str">
        <f>'Table 1'!F19</f>
        <v>Fluoranthene</v>
      </c>
      <c r="H18" s="12" t="str">
        <f>'Table 1'!G19</f>
        <v>206-44-0</v>
      </c>
      <c r="I18" s="21" t="s">
        <v>56</v>
      </c>
      <c r="J18" s="5" t="s">
        <v>56</v>
      </c>
      <c r="K18" s="5" t="s">
        <v>56</v>
      </c>
      <c r="L18" s="5" t="s">
        <v>56</v>
      </c>
      <c r="M18" s="5" t="s">
        <v>56</v>
      </c>
      <c r="N18" s="5" t="s">
        <v>56</v>
      </c>
      <c r="O18" s="5" t="s">
        <v>56</v>
      </c>
      <c r="P18" s="5" t="s">
        <v>56</v>
      </c>
      <c r="Q18" s="17" t="s">
        <v>56</v>
      </c>
      <c r="R18" s="116"/>
    </row>
    <row r="19" spans="1:18" ht="13" x14ac:dyDescent="0.3">
      <c r="B19" s="20">
        <f t="shared" si="0"/>
        <v>0</v>
      </c>
      <c r="C19" s="5">
        <f>'Table 1'!B20</f>
        <v>0</v>
      </c>
      <c r="D19" s="5">
        <f>'Table 1'!C20</f>
        <v>1</v>
      </c>
      <c r="E19" s="5" t="str">
        <f>'Table 1'!D20</f>
        <v>PAHs</v>
      </c>
      <c r="F19" s="5" t="str">
        <f>'Table 1'!E20</f>
        <v>B</v>
      </c>
      <c r="G19" s="5" t="str">
        <f>'Table 1'!F20</f>
        <v>Fluorene</v>
      </c>
      <c r="H19" s="12" t="str">
        <f>'Table 1'!G20</f>
        <v>86-73-7</v>
      </c>
      <c r="I19" s="21" t="s">
        <v>56</v>
      </c>
      <c r="J19" s="5" t="s">
        <v>56</v>
      </c>
      <c r="K19" s="5" t="s">
        <v>56</v>
      </c>
      <c r="L19" s="5" t="s">
        <v>56</v>
      </c>
      <c r="M19" s="5" t="s">
        <v>56</v>
      </c>
      <c r="N19" s="5" t="s">
        <v>56</v>
      </c>
      <c r="O19" s="5" t="s">
        <v>56</v>
      </c>
      <c r="P19" s="5" t="s">
        <v>56</v>
      </c>
      <c r="Q19" s="17" t="s">
        <v>56</v>
      </c>
      <c r="R19" s="116"/>
    </row>
    <row r="20" spans="1:18" ht="13" x14ac:dyDescent="0.3">
      <c r="B20" s="20">
        <f t="shared" si="0"/>
        <v>0</v>
      </c>
      <c r="C20" s="5">
        <f>'Table 1'!B21</f>
        <v>0</v>
      </c>
      <c r="D20" s="5">
        <f>'Table 1'!C21</f>
        <v>1</v>
      </c>
      <c r="E20" s="5" t="str">
        <f>'Table 1'!D21</f>
        <v>PAHs</v>
      </c>
      <c r="F20" s="5" t="str">
        <f>'Table 1'!E21</f>
        <v>B</v>
      </c>
      <c r="G20" s="5" t="str">
        <f>'Table 1'!F21</f>
        <v>Chrysene/Benzo(a)phenanthrene</v>
      </c>
      <c r="H20" s="12" t="str">
        <f>'Table 1'!G21</f>
        <v>218-01-9</v>
      </c>
      <c r="I20" s="21" t="s">
        <v>56</v>
      </c>
      <c r="J20" s="5" t="s">
        <v>56</v>
      </c>
      <c r="K20" s="5" t="s">
        <v>56</v>
      </c>
      <c r="L20" s="5" t="s">
        <v>56</v>
      </c>
      <c r="M20" s="5" t="s">
        <v>56</v>
      </c>
      <c r="N20" s="5" t="s">
        <v>56</v>
      </c>
      <c r="O20" s="5" t="s">
        <v>56</v>
      </c>
      <c r="P20" s="5" t="s">
        <v>56</v>
      </c>
      <c r="Q20" s="17" t="s">
        <v>56</v>
      </c>
      <c r="R20" s="116"/>
    </row>
    <row r="21" spans="1:18"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5" t="s">
        <v>56</v>
      </c>
      <c r="K21" s="5" t="s">
        <v>56</v>
      </c>
      <c r="L21" s="5" t="s">
        <v>56</v>
      </c>
      <c r="M21" s="5" t="s">
        <v>56</v>
      </c>
      <c r="N21" s="5" t="s">
        <v>56</v>
      </c>
      <c r="O21" s="5" t="s">
        <v>56</v>
      </c>
      <c r="P21" s="5" t="s">
        <v>56</v>
      </c>
      <c r="Q21" s="17" t="s">
        <v>56</v>
      </c>
      <c r="R21" s="116"/>
    </row>
    <row r="22" spans="1:18" ht="13" x14ac:dyDescent="0.3">
      <c r="B22" s="20">
        <f t="shared" si="0"/>
        <v>0</v>
      </c>
      <c r="C22" s="5">
        <f>'Table 1'!B23</f>
        <v>0</v>
      </c>
      <c r="D22" s="5">
        <f>'Table 1'!C23</f>
        <v>1</v>
      </c>
      <c r="E22" s="5" t="str">
        <f>'Table 1'!D23</f>
        <v>PAHs</v>
      </c>
      <c r="F22" s="5" t="str">
        <f>'Table 1'!E23</f>
        <v>B</v>
      </c>
      <c r="G22" s="5" t="str">
        <f>'Table 1'!F23</f>
        <v>Naphthalene</v>
      </c>
      <c r="H22" s="12" t="str">
        <f>'Table 1'!G23</f>
        <v>91-20-3</v>
      </c>
      <c r="I22" s="21" t="s">
        <v>56</v>
      </c>
      <c r="J22" s="5" t="s">
        <v>56</v>
      </c>
      <c r="K22" s="5" t="s">
        <v>56</v>
      </c>
      <c r="L22" s="5" t="s">
        <v>56</v>
      </c>
      <c r="M22" s="5" t="s">
        <v>56</v>
      </c>
      <c r="N22" s="5" t="s">
        <v>56</v>
      </c>
      <c r="O22" s="5" t="s">
        <v>56</v>
      </c>
      <c r="P22" s="5" t="s">
        <v>56</v>
      </c>
      <c r="Q22" s="17" t="s">
        <v>56</v>
      </c>
      <c r="R22" s="116"/>
    </row>
    <row r="23" spans="1:18" ht="13" x14ac:dyDescent="0.3">
      <c r="B23" s="20">
        <f t="shared" si="0"/>
        <v>0</v>
      </c>
      <c r="C23" s="5">
        <f>'Table 1'!B24</f>
        <v>0</v>
      </c>
      <c r="D23" s="5">
        <f>'Table 1'!C24</f>
        <v>1</v>
      </c>
      <c r="E23" s="5" t="str">
        <f>'Table 1'!D24</f>
        <v>PAHs</v>
      </c>
      <c r="F23" s="5" t="str">
        <f>'Table 1'!E24</f>
        <v>B</v>
      </c>
      <c r="G23" s="5" t="str">
        <f>'Table 1'!F24</f>
        <v>Phenanthrene</v>
      </c>
      <c r="H23" s="12" t="str">
        <f>'Table 1'!G24</f>
        <v>85-01-8</v>
      </c>
      <c r="I23" s="21" t="s">
        <v>56</v>
      </c>
      <c r="J23" s="5" t="s">
        <v>56</v>
      </c>
      <c r="K23" s="5" t="s">
        <v>56</v>
      </c>
      <c r="L23" s="5" t="s">
        <v>56</v>
      </c>
      <c r="M23" s="5" t="s">
        <v>56</v>
      </c>
      <c r="N23" s="5" t="s">
        <v>56</v>
      </c>
      <c r="O23" s="5" t="s">
        <v>56</v>
      </c>
      <c r="P23" s="5" t="s">
        <v>56</v>
      </c>
      <c r="Q23" s="17" t="s">
        <v>56</v>
      </c>
      <c r="R23" s="116"/>
    </row>
    <row r="24" spans="1:18" ht="13" x14ac:dyDescent="0.3">
      <c r="B24" s="20">
        <f t="shared" si="0"/>
        <v>0</v>
      </c>
      <c r="C24" s="5">
        <f>'Table 1'!B25</f>
        <v>0</v>
      </c>
      <c r="D24" s="5">
        <f>'Table 1'!C25</f>
        <v>1</v>
      </c>
      <c r="E24" s="5" t="str">
        <f>'Table 1'!D25</f>
        <v>PAHs</v>
      </c>
      <c r="F24" s="5" t="str">
        <f>'Table 1'!E25</f>
        <v>B</v>
      </c>
      <c r="G24" s="5" t="str">
        <f>'Table 1'!F25</f>
        <v>Pyrene</v>
      </c>
      <c r="H24" s="12" t="str">
        <f>'Table 1'!G25</f>
        <v>129-00-0</v>
      </c>
      <c r="I24" s="21" t="s">
        <v>56</v>
      </c>
      <c r="J24" s="5" t="s">
        <v>56</v>
      </c>
      <c r="K24" s="5" t="s">
        <v>56</v>
      </c>
      <c r="L24" s="5" t="s">
        <v>56</v>
      </c>
      <c r="M24" s="5" t="s">
        <v>56</v>
      </c>
      <c r="N24" s="5" t="s">
        <v>56</v>
      </c>
      <c r="O24" s="5" t="s">
        <v>56</v>
      </c>
      <c r="P24" s="5" t="s">
        <v>56</v>
      </c>
      <c r="Q24" s="17" t="s">
        <v>56</v>
      </c>
      <c r="R24" s="116"/>
    </row>
    <row r="25" spans="1:18"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21" t="s">
        <v>56</v>
      </c>
      <c r="J25" s="5" t="s">
        <v>56</v>
      </c>
      <c r="K25" s="5" t="s">
        <v>56</v>
      </c>
      <c r="L25" s="5" t="s">
        <v>56</v>
      </c>
      <c r="M25" s="5" t="s">
        <v>56</v>
      </c>
      <c r="N25" s="5" t="s">
        <v>56</v>
      </c>
      <c r="O25" s="5" t="s">
        <v>56</v>
      </c>
      <c r="P25" s="5" t="s">
        <v>56</v>
      </c>
      <c r="Q25" s="17" t="s">
        <v>56</v>
      </c>
      <c r="R25" s="116"/>
    </row>
    <row r="26" spans="1:18"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5" t="s">
        <v>56</v>
      </c>
      <c r="K26" s="5" t="s">
        <v>56</v>
      </c>
      <c r="L26" s="5" t="s">
        <v>56</v>
      </c>
      <c r="M26" s="5" t="s">
        <v>56</v>
      </c>
      <c r="N26" s="5" t="s">
        <v>56</v>
      </c>
      <c r="O26" s="5" t="s">
        <v>56</v>
      </c>
      <c r="P26" s="5" t="s">
        <v>56</v>
      </c>
      <c r="Q26" s="17" t="s">
        <v>56</v>
      </c>
      <c r="R26" s="116"/>
    </row>
    <row r="27" spans="1:18"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5" t="s">
        <v>56</v>
      </c>
      <c r="K27" s="5" t="s">
        <v>56</v>
      </c>
      <c r="L27" s="5" t="s">
        <v>56</v>
      </c>
      <c r="M27" s="5" t="s">
        <v>56</v>
      </c>
      <c r="N27" s="5" t="s">
        <v>56</v>
      </c>
      <c r="O27" s="5" t="s">
        <v>56</v>
      </c>
      <c r="P27" s="5" t="s">
        <v>56</v>
      </c>
      <c r="Q27" s="17" t="s">
        <v>56</v>
      </c>
      <c r="R27" s="116"/>
    </row>
    <row r="28" spans="1:18"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21" t="s">
        <v>56</v>
      </c>
      <c r="J28" s="5" t="s">
        <v>56</v>
      </c>
      <c r="K28" s="5" t="s">
        <v>56</v>
      </c>
      <c r="L28" s="5" t="s">
        <v>56</v>
      </c>
      <c r="M28" s="5" t="s">
        <v>56</v>
      </c>
      <c r="N28" s="5" t="s">
        <v>56</v>
      </c>
      <c r="O28" s="5" t="s">
        <v>56</v>
      </c>
      <c r="P28" s="5" t="s">
        <v>56</v>
      </c>
      <c r="Q28" s="17" t="s">
        <v>56</v>
      </c>
      <c r="R28" s="116"/>
    </row>
    <row r="29" spans="1:18"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5" t="s">
        <v>56</v>
      </c>
      <c r="K29" s="5" t="s">
        <v>56</v>
      </c>
      <c r="L29" s="5" t="s">
        <v>56</v>
      </c>
      <c r="M29" s="5" t="s">
        <v>56</v>
      </c>
      <c r="N29" s="5" t="s">
        <v>56</v>
      </c>
      <c r="O29" s="5" t="s">
        <v>56</v>
      </c>
      <c r="P29" s="5" t="s">
        <v>56</v>
      </c>
      <c r="Q29" s="17" t="s">
        <v>56</v>
      </c>
      <c r="R29" s="116"/>
    </row>
    <row r="30" spans="1:18"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5" t="s">
        <v>56</v>
      </c>
      <c r="K30" s="5" t="s">
        <v>56</v>
      </c>
      <c r="L30" s="5" t="s">
        <v>56</v>
      </c>
      <c r="M30" s="5" t="s">
        <v>56</v>
      </c>
      <c r="N30" s="5" t="s">
        <v>56</v>
      </c>
      <c r="O30" s="5" t="s">
        <v>56</v>
      </c>
      <c r="P30" s="5" t="s">
        <v>56</v>
      </c>
      <c r="Q30" s="17" t="s">
        <v>56</v>
      </c>
      <c r="R30" s="116"/>
    </row>
    <row r="31" spans="1:18"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21" t="s">
        <v>56</v>
      </c>
      <c r="J31" s="5" t="s">
        <v>56</v>
      </c>
      <c r="K31" s="5" t="s">
        <v>56</v>
      </c>
      <c r="L31" s="5" t="s">
        <v>56</v>
      </c>
      <c r="M31" s="5" t="s">
        <v>56</v>
      </c>
      <c r="N31" s="5" t="s">
        <v>56</v>
      </c>
      <c r="O31" s="5" t="s">
        <v>56</v>
      </c>
      <c r="P31" s="5" t="s">
        <v>56</v>
      </c>
      <c r="Q31" s="17" t="s">
        <v>275</v>
      </c>
      <c r="R31" s="116"/>
    </row>
    <row r="32" spans="1:18" ht="13" x14ac:dyDescent="0.3">
      <c r="B32" s="20">
        <f t="shared" si="0"/>
        <v>0</v>
      </c>
      <c r="C32" s="5">
        <f>'Table 1'!B33</f>
        <v>0</v>
      </c>
      <c r="D32" s="5">
        <f>'Table 1'!C33</f>
        <v>1</v>
      </c>
      <c r="E32" s="5" t="str">
        <f>'Table 1'!D33</f>
        <v>PAHs</v>
      </c>
      <c r="F32" s="5" t="str">
        <f>'Table 1'!E33</f>
        <v>B</v>
      </c>
      <c r="G32" s="5" t="str">
        <f>'Table 1'!F33</f>
        <v>Toluene</v>
      </c>
      <c r="H32" s="12" t="str">
        <f>'Table 1'!G33</f>
        <v>108-88-3</v>
      </c>
      <c r="I32" s="21" t="s">
        <v>56</v>
      </c>
      <c r="J32" s="5" t="s">
        <v>56</v>
      </c>
      <c r="K32" s="5" t="s">
        <v>56</v>
      </c>
      <c r="L32" s="5" t="s">
        <v>56</v>
      </c>
      <c r="M32" s="5" t="s">
        <v>56</v>
      </c>
      <c r="N32" s="5" t="s">
        <v>56</v>
      </c>
      <c r="O32" s="5" t="s">
        <v>56</v>
      </c>
      <c r="P32" s="5" t="s">
        <v>56</v>
      </c>
      <c r="Q32" s="17" t="s">
        <v>56</v>
      </c>
      <c r="R32" s="116"/>
    </row>
    <row r="33" spans="2:18" ht="13" x14ac:dyDescent="0.3">
      <c r="B33" s="20">
        <f t="shared" si="0"/>
        <v>0</v>
      </c>
      <c r="C33" s="5">
        <f>'Table 1'!B34</f>
        <v>0</v>
      </c>
      <c r="D33" s="5">
        <f>'Table 1'!C34</f>
        <v>1</v>
      </c>
      <c r="E33" s="5" t="str">
        <f>'Table 1'!D34</f>
        <v>PAHs</v>
      </c>
      <c r="F33" s="5" t="str">
        <f>'Table 1'!E34</f>
        <v>B</v>
      </c>
      <c r="G33" s="5" t="str">
        <f>'Table 1'!F34</f>
        <v>Ethylbenzene</v>
      </c>
      <c r="H33" s="12" t="str">
        <f>'Table 1'!G34</f>
        <v>100-41-4</v>
      </c>
      <c r="I33" s="21" t="s">
        <v>56</v>
      </c>
      <c r="J33" s="5" t="s">
        <v>56</v>
      </c>
      <c r="K33" s="5" t="s">
        <v>56</v>
      </c>
      <c r="L33" s="5" t="s">
        <v>56</v>
      </c>
      <c r="M33" s="5" t="s">
        <v>56</v>
      </c>
      <c r="N33" s="5" t="s">
        <v>56</v>
      </c>
      <c r="O33" s="5" t="s">
        <v>56</v>
      </c>
      <c r="P33" s="5" t="s">
        <v>56</v>
      </c>
      <c r="Q33" s="17" t="s">
        <v>56</v>
      </c>
      <c r="R33" s="116"/>
    </row>
    <row r="34" spans="2:18" ht="13" x14ac:dyDescent="0.3">
      <c r="B34" s="20">
        <f t="shared" si="0"/>
        <v>0</v>
      </c>
      <c r="C34" s="5">
        <f>'Table 1'!B35</f>
        <v>0</v>
      </c>
      <c r="D34" s="5">
        <f>'Table 1'!C35</f>
        <v>1</v>
      </c>
      <c r="E34" s="5" t="str">
        <f>'Table 1'!D35</f>
        <v>PAHs</v>
      </c>
      <c r="F34" s="5" t="str">
        <f>'Table 1'!E35</f>
        <v>B</v>
      </c>
      <c r="G34" s="5" t="str">
        <f>'Table 1'!F35</f>
        <v>Xylene</v>
      </c>
      <c r="H34" s="12" t="str">
        <f>'Table 1'!G35</f>
        <v>1330-20-7</v>
      </c>
      <c r="I34" s="21" t="s">
        <v>56</v>
      </c>
      <c r="J34" s="5" t="s">
        <v>56</v>
      </c>
      <c r="K34" s="5" t="s">
        <v>56</v>
      </c>
      <c r="L34" s="5" t="s">
        <v>56</v>
      </c>
      <c r="M34" s="5" t="s">
        <v>56</v>
      </c>
      <c r="N34" s="5" t="s">
        <v>56</v>
      </c>
      <c r="O34" s="5" t="s">
        <v>56</v>
      </c>
      <c r="P34" s="5" t="s">
        <v>56</v>
      </c>
      <c r="Q34" s="17" t="s">
        <v>56</v>
      </c>
      <c r="R34" s="116"/>
    </row>
    <row r="35" spans="2:18" ht="13" x14ac:dyDescent="0.3">
      <c r="B35" s="20">
        <f t="shared" si="0"/>
        <v>0</v>
      </c>
      <c r="C35" s="5">
        <f>'Table 1'!B36</f>
        <v>0</v>
      </c>
      <c r="D35" s="5">
        <f>'Table 1'!C36</f>
        <v>1</v>
      </c>
      <c r="E35" s="5" t="str">
        <f>'Table 1'!D36</f>
        <v>PAHs</v>
      </c>
      <c r="F35" s="5" t="str">
        <f>'Table 1'!E36</f>
        <v>B</v>
      </c>
      <c r="G35" s="5" t="str">
        <f>'Table 1'!F36</f>
        <v>o-xylene</v>
      </c>
      <c r="H35" s="12" t="str">
        <f>'Table 1'!G36</f>
        <v>95-47-6</v>
      </c>
      <c r="I35" s="21" t="s">
        <v>56</v>
      </c>
      <c r="J35" s="5" t="s">
        <v>56</v>
      </c>
      <c r="K35" s="5" t="s">
        <v>56</v>
      </c>
      <c r="L35" s="5" t="s">
        <v>56</v>
      </c>
      <c r="M35" s="5" t="s">
        <v>56</v>
      </c>
      <c r="N35" s="5" t="s">
        <v>56</v>
      </c>
      <c r="O35" s="5" t="s">
        <v>56</v>
      </c>
      <c r="P35" s="5" t="s">
        <v>56</v>
      </c>
      <c r="Q35" s="17" t="s">
        <v>56</v>
      </c>
      <c r="R35" s="116"/>
    </row>
    <row r="36" spans="2:18" ht="13" x14ac:dyDescent="0.3">
      <c r="B36" s="20">
        <f t="shared" si="0"/>
        <v>0</v>
      </c>
      <c r="C36" s="5">
        <f>'Table 1'!B37</f>
        <v>0</v>
      </c>
      <c r="D36" s="5">
        <f>'Table 1'!C37</f>
        <v>1</v>
      </c>
      <c r="E36" s="5" t="str">
        <f>'Table 1'!D37</f>
        <v>PAHs</v>
      </c>
      <c r="F36" s="5" t="str">
        <f>'Table 1'!E37</f>
        <v>B</v>
      </c>
      <c r="G36" s="5" t="str">
        <f>'Table 1'!F37</f>
        <v>m-Xylene</v>
      </c>
      <c r="H36" s="12" t="str">
        <f>'Table 1'!G37</f>
        <v>108-38-3</v>
      </c>
      <c r="I36" s="21" t="s">
        <v>56</v>
      </c>
      <c r="J36" s="5" t="s">
        <v>56</v>
      </c>
      <c r="K36" s="5" t="s">
        <v>56</v>
      </c>
      <c r="L36" s="5" t="s">
        <v>56</v>
      </c>
      <c r="M36" s="5" t="s">
        <v>56</v>
      </c>
      <c r="N36" s="5" t="s">
        <v>56</v>
      </c>
      <c r="O36" s="5" t="s">
        <v>56</v>
      </c>
      <c r="P36" s="5" t="s">
        <v>56</v>
      </c>
      <c r="Q36" s="17" t="s">
        <v>56</v>
      </c>
      <c r="R36" s="116"/>
    </row>
    <row r="37" spans="2:18" ht="13" x14ac:dyDescent="0.3">
      <c r="B37" s="20">
        <f t="shared" si="0"/>
        <v>0</v>
      </c>
      <c r="C37" s="5">
        <f>'Table 1'!B38</f>
        <v>0</v>
      </c>
      <c r="D37" s="5">
        <f>'Table 1'!C38</f>
        <v>1</v>
      </c>
      <c r="E37" s="5" t="str">
        <f>'Table 1'!D38</f>
        <v>PAHs</v>
      </c>
      <c r="F37" s="5" t="str">
        <f>'Table 1'!E38</f>
        <v>B</v>
      </c>
      <c r="G37" s="5" t="str">
        <f>'Table 1'!F38</f>
        <v>p-Xylene</v>
      </c>
      <c r="H37" s="12" t="str">
        <f>'Table 1'!G38</f>
        <v>106-42-3</v>
      </c>
      <c r="I37" s="21" t="s">
        <v>56</v>
      </c>
      <c r="J37" s="5" t="s">
        <v>56</v>
      </c>
      <c r="K37" s="5" t="s">
        <v>56</v>
      </c>
      <c r="L37" s="5" t="s">
        <v>56</v>
      </c>
      <c r="M37" s="5" t="s">
        <v>56</v>
      </c>
      <c r="N37" s="5" t="s">
        <v>56</v>
      </c>
      <c r="O37" s="5" t="s">
        <v>56</v>
      </c>
      <c r="P37" s="5" t="s">
        <v>56</v>
      </c>
      <c r="Q37" s="17" t="s">
        <v>56</v>
      </c>
      <c r="R37" s="116"/>
    </row>
    <row r="38" spans="2:18" ht="13" x14ac:dyDescent="0.3">
      <c r="B38" s="20">
        <f t="shared" si="0"/>
        <v>0</v>
      </c>
      <c r="C38" s="5">
        <f>'Table 1'!B39</f>
        <v>0</v>
      </c>
      <c r="D38" s="5">
        <f>'Table 1'!C39</f>
        <v>1</v>
      </c>
      <c r="E38" s="5" t="str">
        <f>'Table 1'!D39</f>
        <v>PAHs</v>
      </c>
      <c r="F38" s="5" t="str">
        <f>'Table 1'!E39</f>
        <v>B</v>
      </c>
      <c r="G38" s="5" t="str">
        <f>'Table 1'!F39</f>
        <v>Formaldehyde</v>
      </c>
      <c r="H38" s="12" t="str">
        <f>'Table 1'!G39</f>
        <v>50-00-0</v>
      </c>
      <c r="I38" s="21" t="s">
        <v>56</v>
      </c>
      <c r="J38" s="5" t="s">
        <v>56</v>
      </c>
      <c r="K38" s="5" t="s">
        <v>56</v>
      </c>
      <c r="L38" s="5" t="s">
        <v>56</v>
      </c>
      <c r="M38" s="5" t="s">
        <v>56</v>
      </c>
      <c r="N38" s="5" t="s">
        <v>56</v>
      </c>
      <c r="O38" s="5" t="s">
        <v>56</v>
      </c>
      <c r="P38" s="5" t="s">
        <v>56</v>
      </c>
      <c r="Q38" s="17" t="s">
        <v>56</v>
      </c>
      <c r="R38" s="116"/>
    </row>
    <row r="39" spans="2:18" ht="13" x14ac:dyDescent="0.3">
      <c r="B39" s="20">
        <f t="shared" si="0"/>
        <v>0</v>
      </c>
      <c r="C39" s="5">
        <f>'Table 1'!B40</f>
        <v>0</v>
      </c>
      <c r="D39" s="5">
        <f>'Table 1'!C40</f>
        <v>1</v>
      </c>
      <c r="E39" s="5" t="str">
        <f>'Table 1'!D40</f>
        <v>PAHs</v>
      </c>
      <c r="F39" s="5" t="str">
        <f>'Table 1'!E40</f>
        <v>B</v>
      </c>
      <c r="G39" s="5" t="str">
        <f>'Table 1'!F40</f>
        <v>Acetaldehyde</v>
      </c>
      <c r="H39" s="12" t="str">
        <f>'Table 1'!G40</f>
        <v>75-07-0</v>
      </c>
      <c r="I39" s="21" t="s">
        <v>56</v>
      </c>
      <c r="J39" s="5" t="s">
        <v>56</v>
      </c>
      <c r="K39" s="5" t="s">
        <v>56</v>
      </c>
      <c r="L39" s="5" t="s">
        <v>56</v>
      </c>
      <c r="M39" s="5" t="s">
        <v>56</v>
      </c>
      <c r="N39" s="5" t="s">
        <v>56</v>
      </c>
      <c r="O39" s="5" t="s">
        <v>56</v>
      </c>
      <c r="P39" s="5" t="s">
        <v>56</v>
      </c>
      <c r="Q39" s="17" t="s">
        <v>56</v>
      </c>
      <c r="R39" s="116"/>
    </row>
    <row r="40" spans="2:18"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5" t="s">
        <v>56</v>
      </c>
      <c r="K40" s="5" t="s">
        <v>56</v>
      </c>
      <c r="L40" s="5" t="s">
        <v>56</v>
      </c>
      <c r="M40" s="5" t="s">
        <v>56</v>
      </c>
      <c r="N40" s="5" t="s">
        <v>56</v>
      </c>
      <c r="O40" s="5" t="s">
        <v>56</v>
      </c>
      <c r="P40" s="5" t="s">
        <v>56</v>
      </c>
      <c r="Q40" s="17" t="s">
        <v>56</v>
      </c>
      <c r="R40" s="116"/>
    </row>
    <row r="41" spans="2:18"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5" t="s">
        <v>56</v>
      </c>
      <c r="K41" s="5" t="s">
        <v>56</v>
      </c>
      <c r="L41" s="5" t="s">
        <v>56</v>
      </c>
      <c r="M41" s="5" t="s">
        <v>56</v>
      </c>
      <c r="N41" s="5" t="s">
        <v>56</v>
      </c>
      <c r="O41" s="5" t="s">
        <v>56</v>
      </c>
      <c r="P41" s="5" t="s">
        <v>56</v>
      </c>
      <c r="Q41" s="17" t="s">
        <v>56</v>
      </c>
      <c r="R41" s="116"/>
    </row>
    <row r="42" spans="2:18"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5" t="s">
        <v>56</v>
      </c>
      <c r="K42" s="5" t="s">
        <v>56</v>
      </c>
      <c r="L42" s="5" t="s">
        <v>56</v>
      </c>
      <c r="M42" s="5" t="s">
        <v>56</v>
      </c>
      <c r="N42" s="5" t="s">
        <v>56</v>
      </c>
      <c r="O42" s="5" t="s">
        <v>56</v>
      </c>
      <c r="P42" s="5" t="s">
        <v>56</v>
      </c>
      <c r="Q42" s="17" t="s">
        <v>56</v>
      </c>
      <c r="R42" s="116"/>
    </row>
    <row r="43" spans="2:18" x14ac:dyDescent="0.25">
      <c r="R43" s="131"/>
    </row>
  </sheetData>
  <autoFilter ref="A2:H42"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42"/>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42" t="s">
        <v>870</v>
      </c>
      <c r="C1" s="2"/>
      <c r="D1" s="2"/>
      <c r="E1" s="1" t="s">
        <v>35</v>
      </c>
      <c r="F1" s="2"/>
      <c r="G1" s="2"/>
      <c r="H1" s="2"/>
      <c r="I1" s="164" t="s">
        <v>13</v>
      </c>
      <c r="J1" s="165"/>
      <c r="K1" s="165"/>
      <c r="L1" s="165"/>
      <c r="M1" s="165"/>
      <c r="N1" s="166"/>
      <c r="O1" s="167" t="s">
        <v>14</v>
      </c>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9"/>
      <c r="AQ1" s="170" t="s">
        <v>1008</v>
      </c>
      <c r="AR1" s="170"/>
      <c r="AS1" s="170"/>
      <c r="AT1" s="170"/>
    </row>
    <row r="2" spans="1:46" ht="104.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276</v>
      </c>
      <c r="J2" s="23" t="s">
        <v>277</v>
      </c>
      <c r="K2" s="23" t="s">
        <v>278</v>
      </c>
      <c r="L2" s="23" t="s">
        <v>279</v>
      </c>
      <c r="M2" s="23" t="s">
        <v>280</v>
      </c>
      <c r="N2" s="24" t="s">
        <v>281</v>
      </c>
      <c r="O2" s="22" t="s">
        <v>282</v>
      </c>
      <c r="P2" s="23" t="s">
        <v>283</v>
      </c>
      <c r="Q2" s="23" t="s">
        <v>284</v>
      </c>
      <c r="R2" s="23" t="s">
        <v>281</v>
      </c>
      <c r="S2" s="23" t="s">
        <v>285</v>
      </c>
      <c r="T2" s="23" t="s">
        <v>286</v>
      </c>
      <c r="U2" s="23" t="s">
        <v>287</v>
      </c>
      <c r="V2" s="23" t="s">
        <v>288</v>
      </c>
      <c r="W2" s="23" t="s">
        <v>289</v>
      </c>
      <c r="X2" s="119" t="s">
        <v>290</v>
      </c>
      <c r="Y2" s="23" t="s">
        <v>291</v>
      </c>
      <c r="Z2" s="119" t="s">
        <v>292</v>
      </c>
      <c r="AA2" s="23" t="s">
        <v>293</v>
      </c>
      <c r="AB2" s="23" t="s">
        <v>294</v>
      </c>
      <c r="AC2" s="23" t="s">
        <v>295</v>
      </c>
      <c r="AD2" s="23" t="s">
        <v>296</v>
      </c>
      <c r="AE2" s="23" t="s">
        <v>297</v>
      </c>
      <c r="AF2" s="119" t="s">
        <v>298</v>
      </c>
      <c r="AG2" s="23" t="s">
        <v>299</v>
      </c>
      <c r="AH2" s="23" t="s">
        <v>300</v>
      </c>
      <c r="AI2" s="23" t="s">
        <v>301</v>
      </c>
      <c r="AJ2" s="23" t="s">
        <v>302</v>
      </c>
      <c r="AK2" s="23" t="s">
        <v>303</v>
      </c>
      <c r="AL2" s="23" t="s">
        <v>304</v>
      </c>
      <c r="AM2" s="119" t="s">
        <v>305</v>
      </c>
      <c r="AN2" s="23" t="s">
        <v>306</v>
      </c>
      <c r="AO2" s="24" t="s">
        <v>307</v>
      </c>
      <c r="AQ2" s="119" t="str">
        <f>X2</f>
        <v>Start of Call for Evidence public consultation</v>
      </c>
      <c r="AR2" s="120" t="str">
        <f>Z2</f>
        <v>Start of second Call for Evidence public consultation</v>
      </c>
      <c r="AS2" s="120" t="str">
        <f>AF2</f>
        <v>Start of Annex XV report public consultation</v>
      </c>
      <c r="AT2" s="120" t="str">
        <f>AM2</f>
        <v>Start of SEAC draft opinion public consultation</v>
      </c>
    </row>
    <row r="3" spans="1:46" ht="13" x14ac:dyDescent="0.3">
      <c r="B3" s="20">
        <f t="shared" ref="B3:B42" si="0">IF(COUNTIF(I3:AO3,"-")&lt;COUNTA(I3:AO3),1,0)</f>
        <v>0</v>
      </c>
      <c r="C3" s="5">
        <f>'Table 1'!B4</f>
        <v>0</v>
      </c>
      <c r="D3" s="5">
        <f>'Table 1'!C4</f>
        <v>1</v>
      </c>
      <c r="E3" s="5" t="str">
        <f>'Table 1'!D4</f>
        <v>PAHs</v>
      </c>
      <c r="F3" s="5" t="str">
        <f>'Table 1'!E4</f>
        <v>A</v>
      </c>
      <c r="G3" s="5" t="str">
        <f>'Table 1'!F4</f>
        <v>NO2</v>
      </c>
      <c r="H3" s="12" t="str">
        <f>'Table 1'!G4</f>
        <v>10102-44-0</v>
      </c>
      <c r="I3" s="21" t="s">
        <v>56</v>
      </c>
      <c r="J3" s="25" t="s">
        <v>56</v>
      </c>
      <c r="K3" s="25" t="s">
        <v>56</v>
      </c>
      <c r="L3" s="25" t="s">
        <v>56</v>
      </c>
      <c r="M3" s="25" t="s">
        <v>56</v>
      </c>
      <c r="N3" s="25" t="s">
        <v>56</v>
      </c>
      <c r="O3" s="25" t="s">
        <v>56</v>
      </c>
      <c r="P3" s="25" t="s">
        <v>56</v>
      </c>
      <c r="Q3" s="25" t="s">
        <v>56</v>
      </c>
      <c r="R3" s="25" t="s">
        <v>56</v>
      </c>
      <c r="S3" s="25" t="s">
        <v>56</v>
      </c>
      <c r="T3" s="25" t="s">
        <v>56</v>
      </c>
      <c r="U3" s="25" t="s">
        <v>56</v>
      </c>
      <c r="V3" s="25" t="s">
        <v>56</v>
      </c>
      <c r="W3" s="25" t="s">
        <v>56</v>
      </c>
      <c r="X3" s="25" t="s">
        <v>56</v>
      </c>
      <c r="Y3" s="25" t="s">
        <v>56</v>
      </c>
      <c r="Z3" s="25" t="s">
        <v>56</v>
      </c>
      <c r="AA3" s="25" t="s">
        <v>56</v>
      </c>
      <c r="AB3" s="25" t="s">
        <v>56</v>
      </c>
      <c r="AC3" s="25" t="s">
        <v>56</v>
      </c>
      <c r="AD3" s="25" t="s">
        <v>56</v>
      </c>
      <c r="AE3" s="25" t="s">
        <v>56</v>
      </c>
      <c r="AF3" s="25" t="s">
        <v>56</v>
      </c>
      <c r="AG3" s="25" t="s">
        <v>56</v>
      </c>
      <c r="AH3" s="25" t="s">
        <v>56</v>
      </c>
      <c r="AI3" s="25" t="s">
        <v>56</v>
      </c>
      <c r="AJ3" s="25" t="s">
        <v>56</v>
      </c>
      <c r="AK3" s="25" t="s">
        <v>56</v>
      </c>
      <c r="AL3" s="25" t="s">
        <v>56</v>
      </c>
      <c r="AM3" s="25" t="s">
        <v>56</v>
      </c>
      <c r="AN3" s="25" t="s">
        <v>56</v>
      </c>
      <c r="AO3" s="26" t="s">
        <v>56</v>
      </c>
      <c r="AQ3" s="121" t="str">
        <f t="shared" ref="AQ3:AQ42" ca="1" si="1">IFERROR(IF(_xlfn.DAYS(X3,NOW())&gt;0,"Forthcoming","Passed"),"")</f>
        <v/>
      </c>
      <c r="AR3" s="121" t="str">
        <f t="shared" ref="AR3:AR42" ca="1" si="2">IFERROR(IF(_xlfn.DAYS(Z3,NOW())&gt;0,"Forthcoming","Passed"),"")</f>
        <v/>
      </c>
      <c r="AS3" s="121" t="str">
        <f t="shared" ref="AS3:AS42" ca="1" si="3">IFERROR(IF(_xlfn.DAYS(AF3,NOW())&gt;0,"Forthcoming","Passed"),"")</f>
        <v/>
      </c>
      <c r="AT3" s="121" t="str">
        <f t="shared" ref="AT3:AT42" ca="1" si="4">IFERROR(IF(_xlfn.DAYS(AM3,NOW())&gt;0,"Forthcoming","Passed"),"")</f>
        <v/>
      </c>
    </row>
    <row r="4" spans="1:46" ht="13" x14ac:dyDescent="0.3">
      <c r="B4" s="20">
        <f t="shared" si="0"/>
        <v>0</v>
      </c>
      <c r="C4" s="5">
        <f>'Table 1'!B5</f>
        <v>0</v>
      </c>
      <c r="D4" s="5">
        <f>'Table 1'!C5</f>
        <v>1</v>
      </c>
      <c r="E4" s="5" t="str">
        <f>'Table 1'!D5</f>
        <v>PAHs</v>
      </c>
      <c r="F4" s="5" t="str">
        <f>'Table 1'!E5</f>
        <v>A</v>
      </c>
      <c r="G4" s="5" t="str">
        <f>'Table 1'!F5</f>
        <v>SO2</v>
      </c>
      <c r="H4" s="12" t="str">
        <f>'Table 1'!G5</f>
        <v>7446-09-5</v>
      </c>
      <c r="I4" s="21" t="s">
        <v>56</v>
      </c>
      <c r="J4" s="25" t="s">
        <v>56</v>
      </c>
      <c r="K4" s="25" t="s">
        <v>56</v>
      </c>
      <c r="L4" s="25" t="s">
        <v>56</v>
      </c>
      <c r="M4" s="25" t="s">
        <v>56</v>
      </c>
      <c r="N4" s="25" t="s">
        <v>56</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5" t="s">
        <v>56</v>
      </c>
      <c r="AD4" s="25" t="s">
        <v>56</v>
      </c>
      <c r="AE4" s="25" t="s">
        <v>56</v>
      </c>
      <c r="AF4" s="25" t="s">
        <v>56</v>
      </c>
      <c r="AG4" s="25" t="s">
        <v>56</v>
      </c>
      <c r="AH4" s="25" t="s">
        <v>56</v>
      </c>
      <c r="AI4" s="25" t="s">
        <v>56</v>
      </c>
      <c r="AJ4" s="25" t="s">
        <v>56</v>
      </c>
      <c r="AK4" s="25" t="s">
        <v>56</v>
      </c>
      <c r="AL4" s="25" t="s">
        <v>56</v>
      </c>
      <c r="AM4" s="25" t="s">
        <v>56</v>
      </c>
      <c r="AN4" s="25" t="s">
        <v>56</v>
      </c>
      <c r="AO4" s="26" t="s">
        <v>56</v>
      </c>
      <c r="AQ4" s="121" t="str">
        <f t="shared" ca="1" si="1"/>
        <v/>
      </c>
      <c r="AR4" s="121" t="str">
        <f t="shared" ca="1" si="2"/>
        <v/>
      </c>
      <c r="AS4" s="121" t="str">
        <f t="shared" ca="1" si="3"/>
        <v/>
      </c>
      <c r="AT4" s="121" t="str">
        <f t="shared" ca="1" si="4"/>
        <v/>
      </c>
    </row>
    <row r="5" spans="1:46" ht="13" x14ac:dyDescent="0.3">
      <c r="B5" s="20">
        <f t="shared" si="0"/>
        <v>0</v>
      </c>
      <c r="C5" s="5">
        <f>'Table 1'!B6</f>
        <v>0</v>
      </c>
      <c r="D5" s="5">
        <f>'Table 1'!C6</f>
        <v>1</v>
      </c>
      <c r="E5" s="5" t="str">
        <f>'Table 1'!D6</f>
        <v>PAHs</v>
      </c>
      <c r="F5" s="5" t="str">
        <f>'Table 1'!E6</f>
        <v>A</v>
      </c>
      <c r="G5" s="5" t="str">
        <f>'Table 1'!F6</f>
        <v>O3</v>
      </c>
      <c r="H5" s="12" t="str">
        <f>'Table 1'!G6</f>
        <v>10028-15-6</v>
      </c>
      <c r="I5" s="21" t="s">
        <v>56</v>
      </c>
      <c r="J5" s="25" t="s">
        <v>56</v>
      </c>
      <c r="K5" s="25" t="s">
        <v>56</v>
      </c>
      <c r="L5" s="25" t="s">
        <v>56</v>
      </c>
      <c r="M5" s="25" t="s">
        <v>56</v>
      </c>
      <c r="N5" s="25" t="s">
        <v>56</v>
      </c>
      <c r="O5" s="25" t="s">
        <v>56</v>
      </c>
      <c r="P5" s="25" t="s">
        <v>56</v>
      </c>
      <c r="Q5" s="25" t="s">
        <v>56</v>
      </c>
      <c r="R5" s="25" t="s">
        <v>56</v>
      </c>
      <c r="S5" s="25" t="s">
        <v>56</v>
      </c>
      <c r="T5" s="25" t="s">
        <v>56</v>
      </c>
      <c r="U5" s="25" t="s">
        <v>56</v>
      </c>
      <c r="V5" s="25" t="s">
        <v>56</v>
      </c>
      <c r="W5" s="25" t="s">
        <v>56</v>
      </c>
      <c r="X5" s="25" t="s">
        <v>56</v>
      </c>
      <c r="Y5" s="25" t="s">
        <v>56</v>
      </c>
      <c r="Z5" s="25" t="s">
        <v>56</v>
      </c>
      <c r="AA5" s="25" t="s">
        <v>56</v>
      </c>
      <c r="AB5" s="25" t="s">
        <v>56</v>
      </c>
      <c r="AC5" s="25" t="s">
        <v>56</v>
      </c>
      <c r="AD5" s="25" t="s">
        <v>56</v>
      </c>
      <c r="AE5" s="25" t="s">
        <v>56</v>
      </c>
      <c r="AF5" s="25" t="s">
        <v>56</v>
      </c>
      <c r="AG5" s="25" t="s">
        <v>56</v>
      </c>
      <c r="AH5" s="25" t="s">
        <v>56</v>
      </c>
      <c r="AI5" s="25" t="s">
        <v>56</v>
      </c>
      <c r="AJ5" s="25" t="s">
        <v>56</v>
      </c>
      <c r="AK5" s="25" t="s">
        <v>56</v>
      </c>
      <c r="AL5" s="25" t="s">
        <v>56</v>
      </c>
      <c r="AM5" s="25" t="s">
        <v>56</v>
      </c>
      <c r="AN5" s="25" t="s">
        <v>56</v>
      </c>
      <c r="AO5" s="26" t="s">
        <v>56</v>
      </c>
      <c r="AQ5" s="121" t="str">
        <f t="shared" ca="1" si="1"/>
        <v/>
      </c>
      <c r="AR5" s="121" t="str">
        <f t="shared" ca="1" si="2"/>
        <v/>
      </c>
      <c r="AS5" s="121" t="str">
        <f t="shared" ca="1" si="3"/>
        <v/>
      </c>
      <c r="AT5" s="121" t="str">
        <f t="shared" ca="1" si="4"/>
        <v/>
      </c>
    </row>
    <row r="6" spans="1:46" ht="13" x14ac:dyDescent="0.3">
      <c r="B6" s="20">
        <f t="shared" si="0"/>
        <v>0</v>
      </c>
      <c r="C6" s="5">
        <f>'Table 1'!B7</f>
        <v>0</v>
      </c>
      <c r="D6" s="5">
        <f>'Table 1'!C7</f>
        <v>1</v>
      </c>
      <c r="E6" s="5" t="str">
        <f>'Table 1'!D7</f>
        <v>PAHs</v>
      </c>
      <c r="F6" s="5" t="str">
        <f>'Table 1'!E7</f>
        <v>A</v>
      </c>
      <c r="G6" s="5" t="str">
        <f>'Table 1'!F7</f>
        <v>CO</v>
      </c>
      <c r="H6" s="12" t="str">
        <f>'Table 1'!G7</f>
        <v>630-08-0</v>
      </c>
      <c r="I6" s="21" t="s">
        <v>56</v>
      </c>
      <c r="J6" s="25" t="s">
        <v>56</v>
      </c>
      <c r="K6" s="25" t="s">
        <v>56</v>
      </c>
      <c r="L6" s="25" t="s">
        <v>56</v>
      </c>
      <c r="M6" s="25" t="s">
        <v>56</v>
      </c>
      <c r="N6" s="25" t="s">
        <v>56</v>
      </c>
      <c r="O6" s="25" t="s">
        <v>56</v>
      </c>
      <c r="P6" s="25" t="s">
        <v>56</v>
      </c>
      <c r="Q6" s="25" t="s">
        <v>56</v>
      </c>
      <c r="R6" s="25" t="s">
        <v>56</v>
      </c>
      <c r="S6" s="25" t="s">
        <v>56</v>
      </c>
      <c r="T6" s="25" t="s">
        <v>56</v>
      </c>
      <c r="U6" s="25" t="s">
        <v>56</v>
      </c>
      <c r="V6" s="25" t="s">
        <v>56</v>
      </c>
      <c r="W6" s="25" t="s">
        <v>56</v>
      </c>
      <c r="X6" s="25" t="s">
        <v>56</v>
      </c>
      <c r="Y6" s="25" t="s">
        <v>56</v>
      </c>
      <c r="Z6" s="25" t="s">
        <v>56</v>
      </c>
      <c r="AA6" s="25" t="s">
        <v>56</v>
      </c>
      <c r="AB6" s="25" t="s">
        <v>56</v>
      </c>
      <c r="AC6" s="25" t="s">
        <v>56</v>
      </c>
      <c r="AD6" s="25" t="s">
        <v>56</v>
      </c>
      <c r="AE6" s="25" t="s">
        <v>56</v>
      </c>
      <c r="AF6" s="25" t="s">
        <v>56</v>
      </c>
      <c r="AG6" s="25" t="s">
        <v>56</v>
      </c>
      <c r="AH6" s="25" t="s">
        <v>56</v>
      </c>
      <c r="AI6" s="25" t="s">
        <v>56</v>
      </c>
      <c r="AJ6" s="25" t="s">
        <v>56</v>
      </c>
      <c r="AK6" s="25" t="s">
        <v>56</v>
      </c>
      <c r="AL6" s="25" t="s">
        <v>56</v>
      </c>
      <c r="AM6" s="25" t="s">
        <v>56</v>
      </c>
      <c r="AN6" s="25" t="s">
        <v>56</v>
      </c>
      <c r="AO6" s="26" t="s">
        <v>56</v>
      </c>
      <c r="AQ6" s="121" t="str">
        <f t="shared" ca="1" si="1"/>
        <v/>
      </c>
      <c r="AR6" s="121" t="str">
        <f t="shared" ca="1" si="2"/>
        <v/>
      </c>
      <c r="AS6" s="121" t="str">
        <f t="shared" ca="1" si="3"/>
        <v/>
      </c>
      <c r="AT6" s="121" t="str">
        <f t="shared" ca="1" si="4"/>
        <v/>
      </c>
    </row>
    <row r="7" spans="1:46" ht="13" x14ac:dyDescent="0.3">
      <c r="B7" s="20">
        <f t="shared" si="0"/>
        <v>0</v>
      </c>
      <c r="C7" s="5">
        <f>'Table 1'!B8</f>
        <v>0</v>
      </c>
      <c r="D7" s="5">
        <f>'Table 1'!C8</f>
        <v>1</v>
      </c>
      <c r="E7" s="5" t="str">
        <f>'Table 1'!D8</f>
        <v>PAHs</v>
      </c>
      <c r="F7" s="5" t="str">
        <f>'Table 1'!E8</f>
        <v>B</v>
      </c>
      <c r="G7" s="5" t="str">
        <f>'Table 1'!F8</f>
        <v>Acenaphthene</v>
      </c>
      <c r="H7" s="12" t="str">
        <f>'Table 1'!G8</f>
        <v>83-32-9</v>
      </c>
      <c r="I7" s="21" t="s">
        <v>56</v>
      </c>
      <c r="J7" s="25" t="s">
        <v>56</v>
      </c>
      <c r="K7" s="25" t="s">
        <v>56</v>
      </c>
      <c r="L7" s="25" t="s">
        <v>56</v>
      </c>
      <c r="M7" s="25" t="s">
        <v>56</v>
      </c>
      <c r="N7" s="25" t="s">
        <v>56</v>
      </c>
      <c r="O7" s="25" t="s">
        <v>56</v>
      </c>
      <c r="P7" s="25" t="s">
        <v>56</v>
      </c>
      <c r="Q7" s="25" t="s">
        <v>56</v>
      </c>
      <c r="R7" s="25" t="s">
        <v>56</v>
      </c>
      <c r="S7" s="25" t="s">
        <v>56</v>
      </c>
      <c r="T7" s="25" t="s">
        <v>56</v>
      </c>
      <c r="U7" s="25" t="s">
        <v>56</v>
      </c>
      <c r="V7" s="25" t="s">
        <v>56</v>
      </c>
      <c r="W7" s="25" t="s">
        <v>56</v>
      </c>
      <c r="X7" s="25" t="s">
        <v>56</v>
      </c>
      <c r="Y7" s="25" t="s">
        <v>56</v>
      </c>
      <c r="Z7" s="25" t="s">
        <v>56</v>
      </c>
      <c r="AA7" s="25" t="s">
        <v>56</v>
      </c>
      <c r="AB7" s="25" t="s">
        <v>56</v>
      </c>
      <c r="AC7" s="25" t="s">
        <v>56</v>
      </c>
      <c r="AD7" s="25" t="s">
        <v>56</v>
      </c>
      <c r="AE7" s="25" t="s">
        <v>56</v>
      </c>
      <c r="AF7" s="25" t="s">
        <v>56</v>
      </c>
      <c r="AG7" s="25" t="s">
        <v>56</v>
      </c>
      <c r="AH7" s="25" t="s">
        <v>56</v>
      </c>
      <c r="AI7" s="25" t="s">
        <v>56</v>
      </c>
      <c r="AJ7" s="25" t="s">
        <v>56</v>
      </c>
      <c r="AK7" s="25" t="s">
        <v>56</v>
      </c>
      <c r="AL7" s="25" t="s">
        <v>56</v>
      </c>
      <c r="AM7" s="25" t="s">
        <v>56</v>
      </c>
      <c r="AN7" s="25" t="s">
        <v>56</v>
      </c>
      <c r="AO7" s="26" t="s">
        <v>56</v>
      </c>
      <c r="AQ7" s="121" t="str">
        <f t="shared" ca="1" si="1"/>
        <v/>
      </c>
      <c r="AR7" s="121" t="str">
        <f t="shared" ca="1" si="2"/>
        <v/>
      </c>
      <c r="AS7" s="121" t="str">
        <f t="shared" ca="1" si="3"/>
        <v/>
      </c>
      <c r="AT7" s="121" t="str">
        <f t="shared" ca="1" si="4"/>
        <v/>
      </c>
    </row>
    <row r="8" spans="1:46"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25" t="s">
        <v>56</v>
      </c>
      <c r="K8" s="25" t="s">
        <v>56</v>
      </c>
      <c r="L8" s="25" t="s">
        <v>56</v>
      </c>
      <c r="M8" s="25" t="s">
        <v>56</v>
      </c>
      <c r="N8" s="25" t="s">
        <v>56</v>
      </c>
      <c r="O8" s="25" t="s">
        <v>56</v>
      </c>
      <c r="P8" s="25" t="s">
        <v>56</v>
      </c>
      <c r="Q8" s="25" t="s">
        <v>56</v>
      </c>
      <c r="R8" s="25" t="s">
        <v>56</v>
      </c>
      <c r="S8" s="25" t="s">
        <v>56</v>
      </c>
      <c r="T8" s="25" t="s">
        <v>56</v>
      </c>
      <c r="U8" s="25" t="s">
        <v>56</v>
      </c>
      <c r="V8" s="25" t="s">
        <v>56</v>
      </c>
      <c r="W8" s="25" t="s">
        <v>56</v>
      </c>
      <c r="X8" s="25" t="s">
        <v>56</v>
      </c>
      <c r="Y8" s="25" t="s">
        <v>56</v>
      </c>
      <c r="Z8" s="25" t="s">
        <v>56</v>
      </c>
      <c r="AA8" s="25" t="s">
        <v>56</v>
      </c>
      <c r="AB8" s="25" t="s">
        <v>56</v>
      </c>
      <c r="AC8" s="25" t="s">
        <v>56</v>
      </c>
      <c r="AD8" s="25" t="s">
        <v>56</v>
      </c>
      <c r="AE8" s="25" t="s">
        <v>56</v>
      </c>
      <c r="AF8" s="25" t="s">
        <v>56</v>
      </c>
      <c r="AG8" s="25" t="s">
        <v>56</v>
      </c>
      <c r="AH8" s="25" t="s">
        <v>56</v>
      </c>
      <c r="AI8" s="25" t="s">
        <v>56</v>
      </c>
      <c r="AJ8" s="25" t="s">
        <v>56</v>
      </c>
      <c r="AK8" s="25" t="s">
        <v>56</v>
      </c>
      <c r="AL8" s="25" t="s">
        <v>56</v>
      </c>
      <c r="AM8" s="25" t="s">
        <v>56</v>
      </c>
      <c r="AN8" s="25" t="s">
        <v>56</v>
      </c>
      <c r="AO8" s="26" t="s">
        <v>56</v>
      </c>
      <c r="AQ8" s="121" t="str">
        <f t="shared" ca="1" si="1"/>
        <v/>
      </c>
      <c r="AR8" s="121" t="str">
        <f t="shared" ca="1" si="2"/>
        <v/>
      </c>
      <c r="AS8" s="121" t="str">
        <f t="shared" ca="1" si="3"/>
        <v/>
      </c>
      <c r="AT8" s="121" t="str">
        <f t="shared" ca="1" si="4"/>
        <v/>
      </c>
    </row>
    <row r="9" spans="1:46" ht="13" x14ac:dyDescent="0.3">
      <c r="B9" s="20">
        <f t="shared" si="0"/>
        <v>0</v>
      </c>
      <c r="C9" s="5">
        <f>'Table 1'!B10</f>
        <v>0</v>
      </c>
      <c r="D9" s="5">
        <f>'Table 1'!C10</f>
        <v>1</v>
      </c>
      <c r="E9" s="5" t="str">
        <f>'Table 1'!D10</f>
        <v>PAHs</v>
      </c>
      <c r="F9" s="5" t="str">
        <f>'Table 1'!E10</f>
        <v>B</v>
      </c>
      <c r="G9" s="5" t="str">
        <f>'Table 1'!F10</f>
        <v>Anthracene</v>
      </c>
      <c r="H9" s="12" t="str">
        <f>'Table 1'!G10</f>
        <v>120-12-7</v>
      </c>
      <c r="I9" s="21" t="s">
        <v>56</v>
      </c>
      <c r="J9" s="25" t="s">
        <v>56</v>
      </c>
      <c r="K9" s="25" t="s">
        <v>56</v>
      </c>
      <c r="L9" s="25" t="s">
        <v>56</v>
      </c>
      <c r="M9" s="25" t="s">
        <v>56</v>
      </c>
      <c r="N9" s="25" t="s">
        <v>56</v>
      </c>
      <c r="O9" s="25" t="s">
        <v>56</v>
      </c>
      <c r="P9" s="25" t="s">
        <v>56</v>
      </c>
      <c r="Q9" s="25" t="s">
        <v>56</v>
      </c>
      <c r="R9" s="25" t="s">
        <v>56</v>
      </c>
      <c r="S9" s="25" t="s">
        <v>56</v>
      </c>
      <c r="T9" s="25" t="s">
        <v>56</v>
      </c>
      <c r="U9" s="25" t="s">
        <v>56</v>
      </c>
      <c r="V9" s="25" t="s">
        <v>56</v>
      </c>
      <c r="W9" s="25" t="s">
        <v>56</v>
      </c>
      <c r="X9" s="25" t="s">
        <v>56</v>
      </c>
      <c r="Y9" s="25" t="s">
        <v>56</v>
      </c>
      <c r="Z9" s="25" t="s">
        <v>56</v>
      </c>
      <c r="AA9" s="25" t="s">
        <v>56</v>
      </c>
      <c r="AB9" s="25" t="s">
        <v>56</v>
      </c>
      <c r="AC9" s="25" t="s">
        <v>56</v>
      </c>
      <c r="AD9" s="25" t="s">
        <v>56</v>
      </c>
      <c r="AE9" s="25" t="s">
        <v>56</v>
      </c>
      <c r="AF9" s="25" t="s">
        <v>56</v>
      </c>
      <c r="AG9" s="25" t="s">
        <v>56</v>
      </c>
      <c r="AH9" s="25" t="s">
        <v>56</v>
      </c>
      <c r="AI9" s="25" t="s">
        <v>56</v>
      </c>
      <c r="AJ9" s="25" t="s">
        <v>56</v>
      </c>
      <c r="AK9" s="25" t="s">
        <v>56</v>
      </c>
      <c r="AL9" s="25" t="s">
        <v>56</v>
      </c>
      <c r="AM9" s="25" t="s">
        <v>56</v>
      </c>
      <c r="AN9" s="25" t="s">
        <v>56</v>
      </c>
      <c r="AO9" s="26" t="s">
        <v>56</v>
      </c>
      <c r="AQ9" s="121" t="str">
        <f t="shared" ca="1" si="1"/>
        <v/>
      </c>
      <c r="AR9" s="121" t="str">
        <f t="shared" ca="1" si="2"/>
        <v/>
      </c>
      <c r="AS9" s="121" t="str">
        <f t="shared" ca="1" si="3"/>
        <v/>
      </c>
      <c r="AT9" s="121" t="str">
        <f t="shared" ca="1" si="4"/>
        <v/>
      </c>
    </row>
    <row r="10" spans="1:46" ht="13" x14ac:dyDescent="0.3">
      <c r="A10" s="44" t="s">
        <v>873</v>
      </c>
      <c r="B10" s="20">
        <f t="shared" si="0"/>
        <v>1</v>
      </c>
      <c r="C10" s="5">
        <f>'Table 1'!B11</f>
        <v>0</v>
      </c>
      <c r="D10" s="5">
        <f>'Table 1'!C11</f>
        <v>1</v>
      </c>
      <c r="E10" s="5" t="str">
        <f>'Table 1'!D11</f>
        <v>PAHs</v>
      </c>
      <c r="F10" s="5" t="str">
        <f>'Table 1'!E11</f>
        <v>B</v>
      </c>
      <c r="G10" s="5" t="str">
        <f>'Table 1'!F11</f>
        <v>BaA</v>
      </c>
      <c r="H10" s="12" t="str">
        <f>'Table 1'!G11</f>
        <v>56-55-3</v>
      </c>
      <c r="I10" s="141" t="s">
        <v>312</v>
      </c>
      <c r="J10" s="25" t="s">
        <v>308</v>
      </c>
      <c r="K10" s="25" t="s">
        <v>313</v>
      </c>
      <c r="L10" s="25" t="s">
        <v>314</v>
      </c>
      <c r="M10" s="25" t="s">
        <v>315</v>
      </c>
      <c r="N10" s="25" t="s">
        <v>308</v>
      </c>
      <c r="O10" s="25" t="s">
        <v>316</v>
      </c>
      <c r="P10" s="25" t="s">
        <v>317</v>
      </c>
      <c r="Q10" s="25" t="s">
        <v>318</v>
      </c>
      <c r="R10" s="25" t="s">
        <v>319</v>
      </c>
      <c r="S10" s="25" t="s">
        <v>320</v>
      </c>
      <c r="T10" s="25" t="s">
        <v>321</v>
      </c>
      <c r="U10" s="25" t="s">
        <v>322</v>
      </c>
      <c r="V10" s="25" t="s">
        <v>308</v>
      </c>
      <c r="W10" s="25" t="s">
        <v>308</v>
      </c>
      <c r="X10" s="25" t="s">
        <v>323</v>
      </c>
      <c r="Y10" s="25" t="s">
        <v>324</v>
      </c>
      <c r="Z10" s="25" t="s">
        <v>308</v>
      </c>
      <c r="AA10" s="25" t="s">
        <v>308</v>
      </c>
      <c r="AB10" s="25" t="s">
        <v>308</v>
      </c>
      <c r="AC10" s="25" t="s">
        <v>308</v>
      </c>
      <c r="AD10" s="140" t="s">
        <v>325</v>
      </c>
      <c r="AE10" s="140" t="s">
        <v>326</v>
      </c>
      <c r="AF10" s="25" t="s">
        <v>311</v>
      </c>
      <c r="AG10" s="25" t="s">
        <v>327</v>
      </c>
      <c r="AH10" s="25" t="s">
        <v>328</v>
      </c>
      <c r="AI10" s="140" t="s">
        <v>329</v>
      </c>
      <c r="AJ10" s="140" t="s">
        <v>330</v>
      </c>
      <c r="AK10" s="140" t="s">
        <v>331</v>
      </c>
      <c r="AL10" s="140" t="s">
        <v>332</v>
      </c>
      <c r="AM10" s="25" t="s">
        <v>333</v>
      </c>
      <c r="AN10" s="25" t="s">
        <v>334</v>
      </c>
      <c r="AO10" s="142" t="s">
        <v>335</v>
      </c>
      <c r="AQ10" s="121" t="str">
        <f t="shared" ca="1" si="1"/>
        <v>Passed</v>
      </c>
      <c r="AR10" s="121" t="str">
        <f t="shared" ca="1" si="2"/>
        <v/>
      </c>
      <c r="AS10" s="121" t="str">
        <f t="shared" ca="1" si="3"/>
        <v>Passed</v>
      </c>
      <c r="AT10" s="121" t="str">
        <f t="shared" ca="1" si="4"/>
        <v>Passed</v>
      </c>
    </row>
    <row r="11" spans="1:46" ht="13" x14ac:dyDescent="0.3">
      <c r="A11" s="44" t="s">
        <v>873</v>
      </c>
      <c r="B11" s="20">
        <f t="shared" si="0"/>
        <v>1</v>
      </c>
      <c r="C11" s="5">
        <f>'Table 1'!B12</f>
        <v>0</v>
      </c>
      <c r="D11" s="5">
        <f>'Table 1'!C12</f>
        <v>1</v>
      </c>
      <c r="E11" s="5" t="str">
        <f>'Table 1'!D12</f>
        <v>PAHs</v>
      </c>
      <c r="F11" s="5" t="str">
        <f>'Table 1'!E12</f>
        <v>B</v>
      </c>
      <c r="G11" s="5" t="str">
        <f>'Table 1'!F12</f>
        <v>BaP</v>
      </c>
      <c r="H11" s="12" t="str">
        <f>'Table 1'!G12</f>
        <v>50-32-8</v>
      </c>
      <c r="I11" s="141" t="s">
        <v>312</v>
      </c>
      <c r="J11" s="25" t="s">
        <v>308</v>
      </c>
      <c r="K11" s="25" t="s">
        <v>313</v>
      </c>
      <c r="L11" s="25" t="s">
        <v>314</v>
      </c>
      <c r="M11" s="25" t="s">
        <v>315</v>
      </c>
      <c r="N11" s="25" t="s">
        <v>308</v>
      </c>
      <c r="O11" s="25" t="s">
        <v>316</v>
      </c>
      <c r="P11" s="25" t="s">
        <v>317</v>
      </c>
      <c r="Q11" s="25" t="s">
        <v>318</v>
      </c>
      <c r="R11" s="25" t="s">
        <v>319</v>
      </c>
      <c r="S11" s="25" t="s">
        <v>320</v>
      </c>
      <c r="T11" s="25" t="s">
        <v>321</v>
      </c>
      <c r="U11" s="25" t="s">
        <v>322</v>
      </c>
      <c r="V11" s="25" t="s">
        <v>308</v>
      </c>
      <c r="W11" s="25" t="s">
        <v>308</v>
      </c>
      <c r="X11" s="25" t="s">
        <v>323</v>
      </c>
      <c r="Y11" s="25" t="s">
        <v>324</v>
      </c>
      <c r="Z11" s="25" t="s">
        <v>308</v>
      </c>
      <c r="AA11" s="25" t="s">
        <v>308</v>
      </c>
      <c r="AB11" s="25" t="s">
        <v>308</v>
      </c>
      <c r="AC11" s="25" t="s">
        <v>308</v>
      </c>
      <c r="AD11" s="140" t="s">
        <v>325</v>
      </c>
      <c r="AE11" s="140" t="s">
        <v>326</v>
      </c>
      <c r="AF11" s="25" t="s">
        <v>311</v>
      </c>
      <c r="AG11" s="25" t="s">
        <v>327</v>
      </c>
      <c r="AH11" s="25" t="s">
        <v>328</v>
      </c>
      <c r="AI11" s="140" t="s">
        <v>329</v>
      </c>
      <c r="AJ11" s="140" t="s">
        <v>330</v>
      </c>
      <c r="AK11" s="140" t="s">
        <v>331</v>
      </c>
      <c r="AL11" s="140" t="s">
        <v>332</v>
      </c>
      <c r="AM11" s="25" t="s">
        <v>333</v>
      </c>
      <c r="AN11" s="25" t="s">
        <v>334</v>
      </c>
      <c r="AO11" s="142" t="s">
        <v>335</v>
      </c>
      <c r="AQ11" s="121" t="str">
        <f t="shared" ca="1" si="1"/>
        <v>Passed</v>
      </c>
      <c r="AR11" s="121" t="str">
        <f t="shared" ca="1" si="2"/>
        <v/>
      </c>
      <c r="AS11" s="121" t="str">
        <f t="shared" ca="1" si="3"/>
        <v>Passed</v>
      </c>
      <c r="AT11" s="121" t="str">
        <f t="shared" ca="1" si="4"/>
        <v>Passed</v>
      </c>
    </row>
    <row r="12" spans="1:46" ht="13" x14ac:dyDescent="0.3">
      <c r="A12" s="44" t="s">
        <v>873</v>
      </c>
      <c r="B12" s="20">
        <f t="shared" si="0"/>
        <v>1</v>
      </c>
      <c r="C12" s="5">
        <f>'Table 1'!B13</f>
        <v>0</v>
      </c>
      <c r="D12" s="5">
        <f>'Table 1'!C13</f>
        <v>1</v>
      </c>
      <c r="E12" s="5" t="str">
        <f>'Table 1'!D13</f>
        <v>PAHs</v>
      </c>
      <c r="F12" s="5" t="str">
        <f>'Table 1'!E13</f>
        <v>B</v>
      </c>
      <c r="G12" s="5" t="str">
        <f>'Table 1'!F13</f>
        <v>BbFA</v>
      </c>
      <c r="H12" s="12" t="str">
        <f>'Table 1'!G13</f>
        <v>205-99-2</v>
      </c>
      <c r="I12" s="141" t="s">
        <v>312</v>
      </c>
      <c r="J12" s="25" t="s">
        <v>308</v>
      </c>
      <c r="K12" s="25" t="s">
        <v>313</v>
      </c>
      <c r="L12" s="25" t="s">
        <v>314</v>
      </c>
      <c r="M12" s="25" t="s">
        <v>315</v>
      </c>
      <c r="N12" s="25" t="s">
        <v>308</v>
      </c>
      <c r="O12" s="25" t="s">
        <v>316</v>
      </c>
      <c r="P12" s="25" t="s">
        <v>317</v>
      </c>
      <c r="Q12" s="25" t="s">
        <v>318</v>
      </c>
      <c r="R12" s="25" t="s">
        <v>319</v>
      </c>
      <c r="S12" s="25" t="s">
        <v>320</v>
      </c>
      <c r="T12" s="25" t="s">
        <v>321</v>
      </c>
      <c r="U12" s="25" t="s">
        <v>322</v>
      </c>
      <c r="V12" s="25" t="s">
        <v>308</v>
      </c>
      <c r="W12" s="25" t="s">
        <v>308</v>
      </c>
      <c r="X12" s="25" t="s">
        <v>323</v>
      </c>
      <c r="Y12" s="25" t="s">
        <v>324</v>
      </c>
      <c r="Z12" s="25" t="s">
        <v>308</v>
      </c>
      <c r="AA12" s="25" t="s">
        <v>308</v>
      </c>
      <c r="AB12" s="25" t="s">
        <v>308</v>
      </c>
      <c r="AC12" s="25" t="s">
        <v>308</v>
      </c>
      <c r="AD12" s="140" t="s">
        <v>325</v>
      </c>
      <c r="AE12" s="140" t="s">
        <v>326</v>
      </c>
      <c r="AF12" s="25" t="s">
        <v>311</v>
      </c>
      <c r="AG12" s="25" t="s">
        <v>327</v>
      </c>
      <c r="AH12" s="25" t="s">
        <v>328</v>
      </c>
      <c r="AI12" s="140" t="s">
        <v>329</v>
      </c>
      <c r="AJ12" s="140" t="s">
        <v>330</v>
      </c>
      <c r="AK12" s="140" t="s">
        <v>331</v>
      </c>
      <c r="AL12" s="140" t="s">
        <v>332</v>
      </c>
      <c r="AM12" s="25" t="s">
        <v>333</v>
      </c>
      <c r="AN12" s="25" t="s">
        <v>334</v>
      </c>
      <c r="AO12" s="142" t="s">
        <v>335</v>
      </c>
      <c r="AQ12" s="121" t="str">
        <f t="shared" ca="1" si="1"/>
        <v>Passed</v>
      </c>
      <c r="AR12" s="121" t="str">
        <f t="shared" ca="1" si="2"/>
        <v/>
      </c>
      <c r="AS12" s="121" t="str">
        <f t="shared" ca="1" si="3"/>
        <v>Passed</v>
      </c>
      <c r="AT12" s="121" t="str">
        <f t="shared" ca="1" si="4"/>
        <v>Passed</v>
      </c>
    </row>
    <row r="13" spans="1:46" ht="13" x14ac:dyDescent="0.3">
      <c r="B13" s="20">
        <f t="shared" si="0"/>
        <v>1</v>
      </c>
      <c r="C13" s="5">
        <f>'Table 1'!B14</f>
        <v>0</v>
      </c>
      <c r="D13" s="5">
        <f>'Table 1'!C14</f>
        <v>1</v>
      </c>
      <c r="E13" s="5" t="str">
        <f>'Table 1'!D14</f>
        <v>PAHs</v>
      </c>
      <c r="F13" s="5" t="str">
        <f>'Table 1'!E14</f>
        <v>B</v>
      </c>
      <c r="G13" s="5" t="str">
        <f>'Table 1'!F14</f>
        <v>BeP</v>
      </c>
      <c r="H13" s="12" t="str">
        <f>'Table 1'!G14</f>
        <v>192-97-2</v>
      </c>
      <c r="I13" s="141" t="s">
        <v>312</v>
      </c>
      <c r="J13" s="25" t="s">
        <v>308</v>
      </c>
      <c r="K13" s="25" t="s">
        <v>313</v>
      </c>
      <c r="L13" s="25" t="s">
        <v>314</v>
      </c>
      <c r="M13" s="25" t="s">
        <v>315</v>
      </c>
      <c r="N13" s="25" t="s">
        <v>308</v>
      </c>
      <c r="O13" s="25" t="s">
        <v>316</v>
      </c>
      <c r="P13" s="25" t="s">
        <v>317</v>
      </c>
      <c r="Q13" s="25" t="s">
        <v>318</v>
      </c>
      <c r="R13" s="25" t="s">
        <v>319</v>
      </c>
      <c r="S13" s="25" t="s">
        <v>320</v>
      </c>
      <c r="T13" s="25" t="s">
        <v>321</v>
      </c>
      <c r="U13" s="25" t="s">
        <v>322</v>
      </c>
      <c r="V13" s="25" t="s">
        <v>308</v>
      </c>
      <c r="W13" s="25" t="s">
        <v>308</v>
      </c>
      <c r="X13" s="25" t="s">
        <v>323</v>
      </c>
      <c r="Y13" s="25" t="s">
        <v>324</v>
      </c>
      <c r="Z13" s="25" t="s">
        <v>308</v>
      </c>
      <c r="AA13" s="25" t="s">
        <v>308</v>
      </c>
      <c r="AB13" s="25" t="s">
        <v>308</v>
      </c>
      <c r="AC13" s="25" t="s">
        <v>308</v>
      </c>
      <c r="AD13" s="140" t="s">
        <v>325</v>
      </c>
      <c r="AE13" s="140" t="s">
        <v>326</v>
      </c>
      <c r="AF13" s="25" t="s">
        <v>311</v>
      </c>
      <c r="AG13" s="25" t="s">
        <v>327</v>
      </c>
      <c r="AH13" s="25" t="s">
        <v>328</v>
      </c>
      <c r="AI13" s="140" t="s">
        <v>329</v>
      </c>
      <c r="AJ13" s="140" t="s">
        <v>330</v>
      </c>
      <c r="AK13" s="140" t="s">
        <v>331</v>
      </c>
      <c r="AL13" s="140" t="s">
        <v>332</v>
      </c>
      <c r="AM13" s="25" t="s">
        <v>333</v>
      </c>
      <c r="AN13" s="25" t="s">
        <v>334</v>
      </c>
      <c r="AO13" s="142" t="s">
        <v>335</v>
      </c>
      <c r="AQ13" s="121" t="str">
        <f t="shared" ca="1" si="1"/>
        <v>Passed</v>
      </c>
      <c r="AR13" s="121" t="str">
        <f t="shared" ca="1" si="2"/>
        <v/>
      </c>
      <c r="AS13" s="121" t="str">
        <f t="shared" ca="1" si="3"/>
        <v>Passed</v>
      </c>
      <c r="AT13" s="121" t="str">
        <f t="shared" ca="1" si="4"/>
        <v>Passed</v>
      </c>
    </row>
    <row r="14" spans="1:46" ht="13" x14ac:dyDescent="0.3">
      <c r="B14" s="20">
        <f t="shared" si="0"/>
        <v>0</v>
      </c>
      <c r="C14" s="5">
        <f>'Table 1'!B15</f>
        <v>0</v>
      </c>
      <c r="D14" s="5">
        <f>'Table 1'!C15</f>
        <v>1</v>
      </c>
      <c r="E14" s="5" t="str">
        <f>'Table 1'!D15</f>
        <v>PAHs</v>
      </c>
      <c r="F14" s="5" t="str">
        <f>'Table 1'!E15</f>
        <v>B</v>
      </c>
      <c r="G14" s="5" t="str">
        <f>'Table 1'!F15</f>
        <v>Benzo(ghi)perylene</v>
      </c>
      <c r="H14" s="12" t="str">
        <f>'Table 1'!G15</f>
        <v>191-24-2</v>
      </c>
      <c r="I14" s="21" t="s">
        <v>56</v>
      </c>
      <c r="J14" s="25" t="s">
        <v>56</v>
      </c>
      <c r="K14" s="25" t="s">
        <v>56</v>
      </c>
      <c r="L14" s="25" t="s">
        <v>56</v>
      </c>
      <c r="M14" s="25" t="s">
        <v>56</v>
      </c>
      <c r="N14" s="25" t="s">
        <v>56</v>
      </c>
      <c r="O14" s="25" t="s">
        <v>56</v>
      </c>
      <c r="P14" s="25" t="s">
        <v>56</v>
      </c>
      <c r="Q14" s="25" t="s">
        <v>56</v>
      </c>
      <c r="R14" s="25" t="s">
        <v>56</v>
      </c>
      <c r="S14" s="25" t="s">
        <v>56</v>
      </c>
      <c r="T14" s="25" t="s">
        <v>56</v>
      </c>
      <c r="U14" s="25" t="s">
        <v>56</v>
      </c>
      <c r="V14" s="25" t="s">
        <v>56</v>
      </c>
      <c r="W14" s="25" t="s">
        <v>56</v>
      </c>
      <c r="X14" s="25" t="s">
        <v>56</v>
      </c>
      <c r="Y14" s="25" t="s">
        <v>56</v>
      </c>
      <c r="Z14" s="25" t="s">
        <v>56</v>
      </c>
      <c r="AA14" s="25" t="s">
        <v>56</v>
      </c>
      <c r="AB14" s="25" t="s">
        <v>56</v>
      </c>
      <c r="AC14" s="25" t="s">
        <v>56</v>
      </c>
      <c r="AD14" s="25" t="s">
        <v>56</v>
      </c>
      <c r="AE14" s="25" t="s">
        <v>56</v>
      </c>
      <c r="AF14" s="25" t="s">
        <v>56</v>
      </c>
      <c r="AG14" s="25" t="s">
        <v>56</v>
      </c>
      <c r="AH14" s="25" t="s">
        <v>56</v>
      </c>
      <c r="AI14" s="25" t="s">
        <v>56</v>
      </c>
      <c r="AJ14" s="25" t="s">
        <v>56</v>
      </c>
      <c r="AK14" s="25" t="s">
        <v>56</v>
      </c>
      <c r="AL14" s="25" t="s">
        <v>56</v>
      </c>
      <c r="AM14" s="25" t="s">
        <v>56</v>
      </c>
      <c r="AN14" s="25" t="s">
        <v>56</v>
      </c>
      <c r="AO14" s="26" t="s">
        <v>56</v>
      </c>
      <c r="AQ14" s="121" t="str">
        <f t="shared" ca="1" si="1"/>
        <v/>
      </c>
      <c r="AR14" s="121" t="str">
        <f t="shared" ca="1" si="2"/>
        <v/>
      </c>
      <c r="AS14" s="121" t="str">
        <f t="shared" ca="1" si="3"/>
        <v/>
      </c>
      <c r="AT14" s="121" t="str">
        <f t="shared" ca="1" si="4"/>
        <v/>
      </c>
    </row>
    <row r="15" spans="1:46" ht="13" x14ac:dyDescent="0.3">
      <c r="B15" s="20">
        <f t="shared" si="0"/>
        <v>1</v>
      </c>
      <c r="C15" s="5">
        <f>'Table 1'!B16</f>
        <v>0</v>
      </c>
      <c r="D15" s="5">
        <f>'Table 1'!C16</f>
        <v>1</v>
      </c>
      <c r="E15" s="5" t="str">
        <f>'Table 1'!D16</f>
        <v>PAHs</v>
      </c>
      <c r="F15" s="5" t="str">
        <f>'Table 1'!E16</f>
        <v>B</v>
      </c>
      <c r="G15" s="5" t="str">
        <f>'Table 1'!F16</f>
        <v>BjFA</v>
      </c>
      <c r="H15" s="12" t="str">
        <f>'Table 1'!G16</f>
        <v>205-82-3</v>
      </c>
      <c r="I15" s="141" t="s">
        <v>312</v>
      </c>
      <c r="J15" s="25" t="s">
        <v>308</v>
      </c>
      <c r="K15" s="25" t="s">
        <v>313</v>
      </c>
      <c r="L15" s="25" t="s">
        <v>314</v>
      </c>
      <c r="M15" s="25" t="s">
        <v>315</v>
      </c>
      <c r="N15" s="25" t="s">
        <v>308</v>
      </c>
      <c r="O15" s="25" t="s">
        <v>316</v>
      </c>
      <c r="P15" s="25" t="s">
        <v>317</v>
      </c>
      <c r="Q15" s="25" t="s">
        <v>318</v>
      </c>
      <c r="R15" s="25" t="s">
        <v>319</v>
      </c>
      <c r="S15" s="25" t="s">
        <v>320</v>
      </c>
      <c r="T15" s="25" t="s">
        <v>321</v>
      </c>
      <c r="U15" s="25" t="s">
        <v>322</v>
      </c>
      <c r="V15" s="25" t="s">
        <v>308</v>
      </c>
      <c r="W15" s="25" t="s">
        <v>308</v>
      </c>
      <c r="X15" s="25" t="s">
        <v>323</v>
      </c>
      <c r="Y15" s="25" t="s">
        <v>324</v>
      </c>
      <c r="Z15" s="25" t="s">
        <v>308</v>
      </c>
      <c r="AA15" s="25" t="s">
        <v>308</v>
      </c>
      <c r="AB15" s="25" t="s">
        <v>308</v>
      </c>
      <c r="AC15" s="25" t="s">
        <v>308</v>
      </c>
      <c r="AD15" s="140" t="s">
        <v>325</v>
      </c>
      <c r="AE15" s="140" t="s">
        <v>326</v>
      </c>
      <c r="AF15" s="25" t="s">
        <v>311</v>
      </c>
      <c r="AG15" s="25" t="s">
        <v>327</v>
      </c>
      <c r="AH15" s="25" t="s">
        <v>328</v>
      </c>
      <c r="AI15" s="140" t="s">
        <v>329</v>
      </c>
      <c r="AJ15" s="140" t="s">
        <v>330</v>
      </c>
      <c r="AK15" s="140" t="s">
        <v>331</v>
      </c>
      <c r="AL15" s="140" t="s">
        <v>332</v>
      </c>
      <c r="AM15" s="25" t="s">
        <v>333</v>
      </c>
      <c r="AN15" s="25" t="s">
        <v>334</v>
      </c>
      <c r="AO15" s="142" t="s">
        <v>335</v>
      </c>
      <c r="AQ15" s="121" t="str">
        <f t="shared" ca="1" si="1"/>
        <v>Passed</v>
      </c>
      <c r="AR15" s="121" t="str">
        <f t="shared" ca="1" si="2"/>
        <v/>
      </c>
      <c r="AS15" s="121" t="str">
        <f t="shared" ca="1" si="3"/>
        <v>Passed</v>
      </c>
      <c r="AT15" s="121" t="str">
        <f t="shared" ca="1" si="4"/>
        <v>Passed</v>
      </c>
    </row>
    <row r="16" spans="1:46" ht="13" x14ac:dyDescent="0.3">
      <c r="A16" s="44" t="s">
        <v>873</v>
      </c>
      <c r="B16" s="20">
        <f t="shared" si="0"/>
        <v>1</v>
      </c>
      <c r="C16" s="5">
        <f>'Table 1'!B17</f>
        <v>0</v>
      </c>
      <c r="D16" s="5">
        <f>'Table 1'!C17</f>
        <v>1</v>
      </c>
      <c r="E16" s="5" t="str">
        <f>'Table 1'!D17</f>
        <v>PAHs</v>
      </c>
      <c r="F16" s="5" t="str">
        <f>'Table 1'!E17</f>
        <v>B</v>
      </c>
      <c r="G16" s="5" t="str">
        <f>'Table 1'!F17</f>
        <v>BkFA</v>
      </c>
      <c r="H16" s="12" t="str">
        <f>'Table 1'!G17</f>
        <v>207-08-9</v>
      </c>
      <c r="I16" s="141" t="s">
        <v>312</v>
      </c>
      <c r="J16" s="25" t="s">
        <v>308</v>
      </c>
      <c r="K16" s="25" t="s">
        <v>313</v>
      </c>
      <c r="L16" s="25" t="s">
        <v>314</v>
      </c>
      <c r="M16" s="25" t="s">
        <v>315</v>
      </c>
      <c r="N16" s="25" t="s">
        <v>308</v>
      </c>
      <c r="O16" s="25" t="s">
        <v>316</v>
      </c>
      <c r="P16" s="25" t="s">
        <v>317</v>
      </c>
      <c r="Q16" s="25" t="s">
        <v>318</v>
      </c>
      <c r="R16" s="25" t="s">
        <v>319</v>
      </c>
      <c r="S16" s="25" t="s">
        <v>320</v>
      </c>
      <c r="T16" s="25" t="s">
        <v>321</v>
      </c>
      <c r="U16" s="25" t="s">
        <v>322</v>
      </c>
      <c r="V16" s="25" t="s">
        <v>308</v>
      </c>
      <c r="W16" s="25" t="s">
        <v>308</v>
      </c>
      <c r="X16" s="25" t="s">
        <v>323</v>
      </c>
      <c r="Y16" s="25" t="s">
        <v>324</v>
      </c>
      <c r="Z16" s="25" t="s">
        <v>308</v>
      </c>
      <c r="AA16" s="25" t="s">
        <v>308</v>
      </c>
      <c r="AB16" s="25" t="s">
        <v>308</v>
      </c>
      <c r="AC16" s="25" t="s">
        <v>308</v>
      </c>
      <c r="AD16" s="140" t="s">
        <v>325</v>
      </c>
      <c r="AE16" s="140" t="s">
        <v>326</v>
      </c>
      <c r="AF16" s="25" t="s">
        <v>311</v>
      </c>
      <c r="AG16" s="25" t="s">
        <v>327</v>
      </c>
      <c r="AH16" s="25" t="s">
        <v>328</v>
      </c>
      <c r="AI16" s="140" t="s">
        <v>329</v>
      </c>
      <c r="AJ16" s="140" t="s">
        <v>330</v>
      </c>
      <c r="AK16" s="140" t="s">
        <v>331</v>
      </c>
      <c r="AL16" s="140" t="s">
        <v>332</v>
      </c>
      <c r="AM16" s="25" t="s">
        <v>333</v>
      </c>
      <c r="AN16" s="25" t="s">
        <v>334</v>
      </c>
      <c r="AO16" s="142" t="s">
        <v>335</v>
      </c>
      <c r="AQ16" s="121" t="str">
        <f t="shared" ca="1" si="1"/>
        <v>Passed</v>
      </c>
      <c r="AR16" s="121" t="str">
        <f t="shared" ca="1" si="2"/>
        <v/>
      </c>
      <c r="AS16" s="121" t="str">
        <f t="shared" ca="1" si="3"/>
        <v>Passed</v>
      </c>
      <c r="AT16" s="121" t="str">
        <f t="shared" ca="1" si="4"/>
        <v>Passed</v>
      </c>
    </row>
    <row r="17" spans="1:46" ht="13" x14ac:dyDescent="0.3">
      <c r="A17" s="44" t="s">
        <v>873</v>
      </c>
      <c r="B17" s="20">
        <f t="shared" si="0"/>
        <v>1</v>
      </c>
      <c r="C17" s="5">
        <f>'Table 1'!B18</f>
        <v>0</v>
      </c>
      <c r="D17" s="5">
        <f>'Table 1'!C18</f>
        <v>1</v>
      </c>
      <c r="E17" s="5" t="str">
        <f>'Table 1'!D18</f>
        <v>PAHs</v>
      </c>
      <c r="F17" s="5" t="str">
        <f>'Table 1'!E18</f>
        <v>B</v>
      </c>
      <c r="G17" s="5" t="str">
        <f>'Table 1'!F18</f>
        <v>Dibenzo(ah)anthracene</v>
      </c>
      <c r="H17" s="12" t="str">
        <f>'Table 1'!G18</f>
        <v>53-70-3</v>
      </c>
      <c r="I17" s="141" t="s">
        <v>312</v>
      </c>
      <c r="J17" s="25" t="s">
        <v>308</v>
      </c>
      <c r="K17" s="25" t="s">
        <v>313</v>
      </c>
      <c r="L17" s="25" t="s">
        <v>314</v>
      </c>
      <c r="M17" s="25" t="s">
        <v>315</v>
      </c>
      <c r="N17" s="25" t="s">
        <v>308</v>
      </c>
      <c r="O17" s="25" t="s">
        <v>316</v>
      </c>
      <c r="P17" s="25" t="s">
        <v>317</v>
      </c>
      <c r="Q17" s="25" t="s">
        <v>318</v>
      </c>
      <c r="R17" s="25" t="s">
        <v>319</v>
      </c>
      <c r="S17" s="25" t="s">
        <v>320</v>
      </c>
      <c r="T17" s="25" t="s">
        <v>321</v>
      </c>
      <c r="U17" s="25" t="s">
        <v>322</v>
      </c>
      <c r="V17" s="25" t="s">
        <v>308</v>
      </c>
      <c r="W17" s="25" t="s">
        <v>308</v>
      </c>
      <c r="X17" s="25" t="s">
        <v>323</v>
      </c>
      <c r="Y17" s="25" t="s">
        <v>324</v>
      </c>
      <c r="Z17" s="25" t="s">
        <v>308</v>
      </c>
      <c r="AA17" s="25" t="s">
        <v>308</v>
      </c>
      <c r="AB17" s="25" t="s">
        <v>308</v>
      </c>
      <c r="AC17" s="25" t="s">
        <v>308</v>
      </c>
      <c r="AD17" s="140" t="s">
        <v>325</v>
      </c>
      <c r="AE17" s="140" t="s">
        <v>326</v>
      </c>
      <c r="AF17" s="25" t="s">
        <v>311</v>
      </c>
      <c r="AG17" s="25" t="s">
        <v>327</v>
      </c>
      <c r="AH17" s="25" t="s">
        <v>328</v>
      </c>
      <c r="AI17" s="140" t="s">
        <v>329</v>
      </c>
      <c r="AJ17" s="140" t="s">
        <v>330</v>
      </c>
      <c r="AK17" s="140" t="s">
        <v>331</v>
      </c>
      <c r="AL17" s="140" t="s">
        <v>332</v>
      </c>
      <c r="AM17" s="25" t="s">
        <v>333</v>
      </c>
      <c r="AN17" s="25" t="s">
        <v>334</v>
      </c>
      <c r="AO17" s="142" t="s">
        <v>335</v>
      </c>
      <c r="AQ17" s="121" t="str">
        <f t="shared" ca="1" si="1"/>
        <v>Passed</v>
      </c>
      <c r="AR17" s="121" t="str">
        <f t="shared" ca="1" si="2"/>
        <v/>
      </c>
      <c r="AS17" s="121" t="str">
        <f t="shared" ca="1" si="3"/>
        <v>Passed</v>
      </c>
      <c r="AT17" s="121" t="str">
        <f t="shared" ca="1" si="4"/>
        <v>Passed</v>
      </c>
    </row>
    <row r="18" spans="1:46" ht="13" x14ac:dyDescent="0.3">
      <c r="B18" s="20">
        <f t="shared" si="0"/>
        <v>0</v>
      </c>
      <c r="C18" s="5">
        <f>'Table 1'!B19</f>
        <v>0</v>
      </c>
      <c r="D18" s="5">
        <f>'Table 1'!C19</f>
        <v>1</v>
      </c>
      <c r="E18" s="5" t="str">
        <f>'Table 1'!D19</f>
        <v>PAHs</v>
      </c>
      <c r="F18" s="5" t="str">
        <f>'Table 1'!E19</f>
        <v>B</v>
      </c>
      <c r="G18" s="5" t="str">
        <f>'Table 1'!F19</f>
        <v>Fluoranthene</v>
      </c>
      <c r="H18" s="12" t="str">
        <f>'Table 1'!G19</f>
        <v>206-44-0</v>
      </c>
      <c r="I18" s="21" t="s">
        <v>56</v>
      </c>
      <c r="J18" s="25" t="s">
        <v>56</v>
      </c>
      <c r="K18" s="25" t="s">
        <v>56</v>
      </c>
      <c r="L18" s="25" t="s">
        <v>56</v>
      </c>
      <c r="M18" s="25" t="s">
        <v>56</v>
      </c>
      <c r="N18" s="25" t="s">
        <v>56</v>
      </c>
      <c r="O18" s="25" t="s">
        <v>56</v>
      </c>
      <c r="P18" s="25" t="s">
        <v>56</v>
      </c>
      <c r="Q18" s="25" t="s">
        <v>56</v>
      </c>
      <c r="R18" s="25" t="s">
        <v>56</v>
      </c>
      <c r="S18" s="25" t="s">
        <v>56</v>
      </c>
      <c r="T18" s="25" t="s">
        <v>56</v>
      </c>
      <c r="U18" s="25" t="s">
        <v>56</v>
      </c>
      <c r="V18" s="25" t="s">
        <v>56</v>
      </c>
      <c r="W18" s="25" t="s">
        <v>56</v>
      </c>
      <c r="X18" s="25" t="s">
        <v>56</v>
      </c>
      <c r="Y18" s="25" t="s">
        <v>56</v>
      </c>
      <c r="Z18" s="25" t="s">
        <v>56</v>
      </c>
      <c r="AA18" s="25" t="s">
        <v>56</v>
      </c>
      <c r="AB18" s="25" t="s">
        <v>56</v>
      </c>
      <c r="AC18" s="25" t="s">
        <v>56</v>
      </c>
      <c r="AD18" s="25" t="s">
        <v>56</v>
      </c>
      <c r="AE18" s="25" t="s">
        <v>56</v>
      </c>
      <c r="AF18" s="25" t="s">
        <v>56</v>
      </c>
      <c r="AG18" s="25" t="s">
        <v>56</v>
      </c>
      <c r="AH18" s="25" t="s">
        <v>56</v>
      </c>
      <c r="AI18" s="25" t="s">
        <v>56</v>
      </c>
      <c r="AJ18" s="25" t="s">
        <v>56</v>
      </c>
      <c r="AK18" s="25" t="s">
        <v>56</v>
      </c>
      <c r="AL18" s="25" t="s">
        <v>56</v>
      </c>
      <c r="AM18" s="25" t="s">
        <v>56</v>
      </c>
      <c r="AN18" s="25" t="s">
        <v>56</v>
      </c>
      <c r="AO18" s="26" t="s">
        <v>56</v>
      </c>
      <c r="AQ18" s="121" t="str">
        <f t="shared" ca="1" si="1"/>
        <v/>
      </c>
      <c r="AR18" s="121" t="str">
        <f t="shared" ca="1" si="2"/>
        <v/>
      </c>
      <c r="AS18" s="121" t="str">
        <f t="shared" ca="1" si="3"/>
        <v/>
      </c>
      <c r="AT18" s="121" t="str">
        <f t="shared" ca="1" si="4"/>
        <v/>
      </c>
    </row>
    <row r="19" spans="1:46" ht="13" x14ac:dyDescent="0.3">
      <c r="B19" s="20">
        <f t="shared" si="0"/>
        <v>0</v>
      </c>
      <c r="C19" s="5">
        <f>'Table 1'!B20</f>
        <v>0</v>
      </c>
      <c r="D19" s="5">
        <f>'Table 1'!C20</f>
        <v>1</v>
      </c>
      <c r="E19" s="5" t="str">
        <f>'Table 1'!D20</f>
        <v>PAHs</v>
      </c>
      <c r="F19" s="5" t="str">
        <f>'Table 1'!E20</f>
        <v>B</v>
      </c>
      <c r="G19" s="5" t="str">
        <f>'Table 1'!F20</f>
        <v>Fluorene</v>
      </c>
      <c r="H19" s="12" t="str">
        <f>'Table 1'!G20</f>
        <v>86-73-7</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5" t="s">
        <v>56</v>
      </c>
      <c r="AK19" s="25" t="s">
        <v>56</v>
      </c>
      <c r="AL19" s="25" t="s">
        <v>56</v>
      </c>
      <c r="AM19" s="25" t="s">
        <v>56</v>
      </c>
      <c r="AN19" s="25" t="s">
        <v>56</v>
      </c>
      <c r="AO19" s="26" t="s">
        <v>56</v>
      </c>
      <c r="AQ19" s="121" t="str">
        <f t="shared" ca="1" si="1"/>
        <v/>
      </c>
      <c r="AR19" s="121" t="str">
        <f t="shared" ca="1" si="2"/>
        <v/>
      </c>
      <c r="AS19" s="121" t="str">
        <f t="shared" ca="1" si="3"/>
        <v/>
      </c>
      <c r="AT19" s="121" t="str">
        <f t="shared" ca="1" si="4"/>
        <v/>
      </c>
    </row>
    <row r="20" spans="1:46" ht="13" x14ac:dyDescent="0.3">
      <c r="B20" s="20">
        <f t="shared" si="0"/>
        <v>1</v>
      </c>
      <c r="C20" s="5">
        <f>'Table 1'!B21</f>
        <v>0</v>
      </c>
      <c r="D20" s="5">
        <f>'Table 1'!C21</f>
        <v>1</v>
      </c>
      <c r="E20" s="5" t="str">
        <f>'Table 1'!D21</f>
        <v>PAHs</v>
      </c>
      <c r="F20" s="5" t="str">
        <f>'Table 1'!E21</f>
        <v>B</v>
      </c>
      <c r="G20" s="5" t="str">
        <f>'Table 1'!F21</f>
        <v>Chrysene/Benzo(a)phenanthrene</v>
      </c>
      <c r="H20" s="12" t="str">
        <f>'Table 1'!G21</f>
        <v>218-01-9</v>
      </c>
      <c r="I20" s="141" t="s">
        <v>312</v>
      </c>
      <c r="J20" s="25" t="s">
        <v>308</v>
      </c>
      <c r="K20" s="25" t="s">
        <v>313</v>
      </c>
      <c r="L20" s="25" t="s">
        <v>314</v>
      </c>
      <c r="M20" s="25" t="s">
        <v>315</v>
      </c>
      <c r="N20" s="25" t="s">
        <v>308</v>
      </c>
      <c r="O20" s="25" t="s">
        <v>316</v>
      </c>
      <c r="P20" s="25" t="s">
        <v>317</v>
      </c>
      <c r="Q20" s="25" t="s">
        <v>318</v>
      </c>
      <c r="R20" s="25" t="s">
        <v>319</v>
      </c>
      <c r="S20" s="25" t="s">
        <v>320</v>
      </c>
      <c r="T20" s="25" t="s">
        <v>321</v>
      </c>
      <c r="U20" s="25" t="s">
        <v>322</v>
      </c>
      <c r="V20" s="25" t="s">
        <v>308</v>
      </c>
      <c r="W20" s="25" t="s">
        <v>308</v>
      </c>
      <c r="X20" s="25" t="s">
        <v>323</v>
      </c>
      <c r="Y20" s="25" t="s">
        <v>324</v>
      </c>
      <c r="Z20" s="25" t="s">
        <v>308</v>
      </c>
      <c r="AA20" s="25" t="s">
        <v>308</v>
      </c>
      <c r="AB20" s="25" t="s">
        <v>308</v>
      </c>
      <c r="AC20" s="25" t="s">
        <v>308</v>
      </c>
      <c r="AD20" s="140" t="s">
        <v>325</v>
      </c>
      <c r="AE20" s="140" t="s">
        <v>326</v>
      </c>
      <c r="AF20" s="25" t="s">
        <v>311</v>
      </c>
      <c r="AG20" s="25" t="s">
        <v>327</v>
      </c>
      <c r="AH20" s="25" t="s">
        <v>328</v>
      </c>
      <c r="AI20" s="140" t="s">
        <v>329</v>
      </c>
      <c r="AJ20" s="140" t="s">
        <v>330</v>
      </c>
      <c r="AK20" s="140" t="s">
        <v>331</v>
      </c>
      <c r="AL20" s="140" t="s">
        <v>332</v>
      </c>
      <c r="AM20" s="25" t="s">
        <v>333</v>
      </c>
      <c r="AN20" s="25" t="s">
        <v>334</v>
      </c>
      <c r="AO20" s="142" t="s">
        <v>335</v>
      </c>
      <c r="AQ20" s="121" t="str">
        <f t="shared" ca="1" si="1"/>
        <v>Passed</v>
      </c>
      <c r="AR20" s="121" t="str">
        <f t="shared" ca="1" si="2"/>
        <v/>
      </c>
      <c r="AS20" s="121" t="str">
        <f t="shared" ca="1" si="3"/>
        <v>Passed</v>
      </c>
      <c r="AT20" s="121" t="str">
        <f t="shared" ca="1" si="4"/>
        <v>Passed</v>
      </c>
    </row>
    <row r="21" spans="1:46"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5" t="s">
        <v>56</v>
      </c>
      <c r="AK21" s="25" t="s">
        <v>56</v>
      </c>
      <c r="AL21" s="25" t="s">
        <v>56</v>
      </c>
      <c r="AM21" s="25" t="s">
        <v>56</v>
      </c>
      <c r="AN21" s="25" t="s">
        <v>56</v>
      </c>
      <c r="AO21" s="26" t="s">
        <v>56</v>
      </c>
      <c r="AQ21" s="121" t="str">
        <f t="shared" ca="1" si="1"/>
        <v/>
      </c>
      <c r="AR21" s="121" t="str">
        <f t="shared" ca="1" si="2"/>
        <v/>
      </c>
      <c r="AS21" s="121" t="str">
        <f t="shared" ca="1" si="3"/>
        <v/>
      </c>
      <c r="AT21" s="121" t="str">
        <f t="shared" ca="1" si="4"/>
        <v/>
      </c>
    </row>
    <row r="22" spans="1:46" ht="13" x14ac:dyDescent="0.3">
      <c r="B22" s="20">
        <f t="shared" si="0"/>
        <v>0</v>
      </c>
      <c r="C22" s="5">
        <f>'Table 1'!B23</f>
        <v>0</v>
      </c>
      <c r="D22" s="5">
        <f>'Table 1'!C23</f>
        <v>1</v>
      </c>
      <c r="E22" s="5" t="str">
        <f>'Table 1'!D23</f>
        <v>PAHs</v>
      </c>
      <c r="F22" s="5" t="str">
        <f>'Table 1'!E23</f>
        <v>B</v>
      </c>
      <c r="G22" s="5" t="str">
        <f>'Table 1'!F23</f>
        <v>Naphthalene</v>
      </c>
      <c r="H22" s="12" t="str">
        <f>'Table 1'!G23</f>
        <v>91-20-3</v>
      </c>
      <c r="I22" s="21" t="s">
        <v>56</v>
      </c>
      <c r="J22" s="25" t="s">
        <v>56</v>
      </c>
      <c r="K22" s="25" t="s">
        <v>56</v>
      </c>
      <c r="L22" s="25" t="s">
        <v>56</v>
      </c>
      <c r="M22" s="25" t="s">
        <v>56</v>
      </c>
      <c r="N22" s="25" t="s">
        <v>56</v>
      </c>
      <c r="O22" s="25" t="s">
        <v>56</v>
      </c>
      <c r="P22" s="25" t="s">
        <v>56</v>
      </c>
      <c r="Q22" s="25" t="s">
        <v>56</v>
      </c>
      <c r="R22" s="25" t="s">
        <v>56</v>
      </c>
      <c r="S22" s="2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5" t="s">
        <v>56</v>
      </c>
      <c r="AK22" s="25" t="s">
        <v>56</v>
      </c>
      <c r="AL22" s="25" t="s">
        <v>56</v>
      </c>
      <c r="AM22" s="25" t="s">
        <v>56</v>
      </c>
      <c r="AN22" s="25" t="s">
        <v>56</v>
      </c>
      <c r="AO22" s="26" t="s">
        <v>56</v>
      </c>
      <c r="AQ22" s="121" t="str">
        <f t="shared" ca="1" si="1"/>
        <v/>
      </c>
      <c r="AR22" s="121" t="str">
        <f t="shared" ca="1" si="2"/>
        <v/>
      </c>
      <c r="AS22" s="121" t="str">
        <f t="shared" ca="1" si="3"/>
        <v/>
      </c>
      <c r="AT22" s="121" t="str">
        <f t="shared" ca="1" si="4"/>
        <v/>
      </c>
    </row>
    <row r="23" spans="1:46" ht="13" x14ac:dyDescent="0.3">
      <c r="B23" s="20">
        <f t="shared" si="0"/>
        <v>0</v>
      </c>
      <c r="C23" s="5">
        <f>'Table 1'!B24</f>
        <v>0</v>
      </c>
      <c r="D23" s="5">
        <f>'Table 1'!C24</f>
        <v>1</v>
      </c>
      <c r="E23" s="5" t="str">
        <f>'Table 1'!D24</f>
        <v>PAHs</v>
      </c>
      <c r="F23" s="5" t="str">
        <f>'Table 1'!E24</f>
        <v>B</v>
      </c>
      <c r="G23" s="5" t="str">
        <f>'Table 1'!F24</f>
        <v>Phenanthrene</v>
      </c>
      <c r="H23" s="12" t="str">
        <f>'Table 1'!G24</f>
        <v>85-01-8</v>
      </c>
      <c r="I23" s="21" t="s">
        <v>56</v>
      </c>
      <c r="J23" s="25" t="s">
        <v>56</v>
      </c>
      <c r="K23" s="25" t="s">
        <v>56</v>
      </c>
      <c r="L23" s="25" t="s">
        <v>56</v>
      </c>
      <c r="M23" s="25" t="s">
        <v>56</v>
      </c>
      <c r="N23" s="25" t="s">
        <v>56</v>
      </c>
      <c r="O23" s="25" t="s">
        <v>56</v>
      </c>
      <c r="P23" s="25" t="s">
        <v>56</v>
      </c>
      <c r="Q23" s="25" t="s">
        <v>56</v>
      </c>
      <c r="R23" s="25" t="s">
        <v>56</v>
      </c>
      <c r="S23" s="25" t="s">
        <v>56</v>
      </c>
      <c r="T23" s="25" t="s">
        <v>56</v>
      </c>
      <c r="U23" s="25" t="s">
        <v>56</v>
      </c>
      <c r="V23" s="25" t="s">
        <v>56</v>
      </c>
      <c r="W23" s="25" t="s">
        <v>56</v>
      </c>
      <c r="X23" s="25" t="s">
        <v>56</v>
      </c>
      <c r="Y23" s="25" t="s">
        <v>56</v>
      </c>
      <c r="Z23" s="25" t="s">
        <v>56</v>
      </c>
      <c r="AA23" s="25" t="s">
        <v>56</v>
      </c>
      <c r="AB23" s="25" t="s">
        <v>56</v>
      </c>
      <c r="AC23" s="25" t="s">
        <v>56</v>
      </c>
      <c r="AD23" s="25" t="s">
        <v>56</v>
      </c>
      <c r="AE23" s="25" t="s">
        <v>56</v>
      </c>
      <c r="AF23" s="25" t="s">
        <v>56</v>
      </c>
      <c r="AG23" s="25" t="s">
        <v>56</v>
      </c>
      <c r="AH23" s="25" t="s">
        <v>56</v>
      </c>
      <c r="AI23" s="25" t="s">
        <v>56</v>
      </c>
      <c r="AJ23" s="25" t="s">
        <v>56</v>
      </c>
      <c r="AK23" s="25" t="s">
        <v>56</v>
      </c>
      <c r="AL23" s="25" t="s">
        <v>56</v>
      </c>
      <c r="AM23" s="25" t="s">
        <v>56</v>
      </c>
      <c r="AN23" s="25" t="s">
        <v>56</v>
      </c>
      <c r="AO23" s="26" t="s">
        <v>56</v>
      </c>
      <c r="AQ23" s="121" t="str">
        <f t="shared" ca="1" si="1"/>
        <v/>
      </c>
      <c r="AR23" s="121" t="str">
        <f t="shared" ca="1" si="2"/>
        <v/>
      </c>
      <c r="AS23" s="121" t="str">
        <f t="shared" ca="1" si="3"/>
        <v/>
      </c>
      <c r="AT23" s="121" t="str">
        <f t="shared" ca="1" si="4"/>
        <v/>
      </c>
    </row>
    <row r="24" spans="1:46" ht="13" x14ac:dyDescent="0.3">
      <c r="B24" s="20">
        <f t="shared" si="0"/>
        <v>0</v>
      </c>
      <c r="C24" s="5">
        <f>'Table 1'!B25</f>
        <v>0</v>
      </c>
      <c r="D24" s="5">
        <f>'Table 1'!C25</f>
        <v>1</v>
      </c>
      <c r="E24" s="5" t="str">
        <f>'Table 1'!D25</f>
        <v>PAHs</v>
      </c>
      <c r="F24" s="5" t="str">
        <f>'Table 1'!E25</f>
        <v>B</v>
      </c>
      <c r="G24" s="5" t="str">
        <f>'Table 1'!F25</f>
        <v>Pyrene</v>
      </c>
      <c r="H24" s="12" t="str">
        <f>'Table 1'!G25</f>
        <v>129-00-0</v>
      </c>
      <c r="I24" s="21" t="s">
        <v>56</v>
      </c>
      <c r="J24" s="25" t="s">
        <v>56</v>
      </c>
      <c r="K24" s="25" t="s">
        <v>56</v>
      </c>
      <c r="L24" s="25" t="s">
        <v>56</v>
      </c>
      <c r="M24" s="25" t="s">
        <v>56</v>
      </c>
      <c r="N24" s="25" t="s">
        <v>56</v>
      </c>
      <c r="O24" s="25" t="s">
        <v>56</v>
      </c>
      <c r="P24" s="25" t="s">
        <v>56</v>
      </c>
      <c r="Q24" s="25" t="s">
        <v>56</v>
      </c>
      <c r="R24" s="25" t="s">
        <v>56</v>
      </c>
      <c r="S24" s="25" t="s">
        <v>56</v>
      </c>
      <c r="T24" s="25" t="s">
        <v>56</v>
      </c>
      <c r="U24" s="25" t="s">
        <v>56</v>
      </c>
      <c r="V24" s="25" t="s">
        <v>56</v>
      </c>
      <c r="W24" s="25" t="s">
        <v>56</v>
      </c>
      <c r="X24" s="25" t="s">
        <v>56</v>
      </c>
      <c r="Y24" s="25" t="s">
        <v>56</v>
      </c>
      <c r="Z24" s="25" t="s">
        <v>56</v>
      </c>
      <c r="AA24" s="25" t="s">
        <v>56</v>
      </c>
      <c r="AB24" s="25" t="s">
        <v>56</v>
      </c>
      <c r="AC24" s="25" t="s">
        <v>56</v>
      </c>
      <c r="AD24" s="25" t="s">
        <v>56</v>
      </c>
      <c r="AE24" s="25" t="s">
        <v>56</v>
      </c>
      <c r="AF24" s="25" t="s">
        <v>56</v>
      </c>
      <c r="AG24" s="25" t="s">
        <v>56</v>
      </c>
      <c r="AH24" s="25" t="s">
        <v>56</v>
      </c>
      <c r="AI24" s="25" t="s">
        <v>56</v>
      </c>
      <c r="AJ24" s="25" t="s">
        <v>56</v>
      </c>
      <c r="AK24" s="25" t="s">
        <v>56</v>
      </c>
      <c r="AL24" s="25" t="s">
        <v>56</v>
      </c>
      <c r="AM24" s="25" t="s">
        <v>56</v>
      </c>
      <c r="AN24" s="25" t="s">
        <v>56</v>
      </c>
      <c r="AO24" s="26" t="s">
        <v>56</v>
      </c>
      <c r="AQ24" s="121" t="str">
        <f t="shared" ca="1" si="1"/>
        <v/>
      </c>
      <c r="AR24" s="121" t="str">
        <f t="shared" ca="1" si="2"/>
        <v/>
      </c>
      <c r="AS24" s="121" t="str">
        <f t="shared" ca="1" si="3"/>
        <v/>
      </c>
      <c r="AT24" s="121" t="str">
        <f t="shared" ca="1" si="4"/>
        <v/>
      </c>
    </row>
    <row r="25" spans="1:46"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21" t="s">
        <v>56</v>
      </c>
      <c r="J25" s="25" t="s">
        <v>56</v>
      </c>
      <c r="K25" s="25" t="s">
        <v>56</v>
      </c>
      <c r="L25" s="25" t="s">
        <v>56</v>
      </c>
      <c r="M25" s="25" t="s">
        <v>56</v>
      </c>
      <c r="N25" s="25" t="s">
        <v>56</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5" t="s">
        <v>56</v>
      </c>
      <c r="AK25" s="25" t="s">
        <v>56</v>
      </c>
      <c r="AL25" s="25" t="s">
        <v>56</v>
      </c>
      <c r="AM25" s="25" t="s">
        <v>56</v>
      </c>
      <c r="AN25" s="25" t="s">
        <v>56</v>
      </c>
      <c r="AO25" s="26" t="s">
        <v>56</v>
      </c>
      <c r="AQ25" s="121" t="str">
        <f t="shared" ca="1" si="1"/>
        <v/>
      </c>
      <c r="AR25" s="121" t="str">
        <f t="shared" ca="1" si="2"/>
        <v/>
      </c>
      <c r="AS25" s="121" t="str">
        <f t="shared" ca="1" si="3"/>
        <v/>
      </c>
      <c r="AT25" s="121" t="str">
        <f t="shared" ca="1" si="4"/>
        <v/>
      </c>
    </row>
    <row r="26" spans="1:46"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25" t="s">
        <v>56</v>
      </c>
      <c r="K26" s="25" t="s">
        <v>56</v>
      </c>
      <c r="L26" s="25" t="s">
        <v>56</v>
      </c>
      <c r="M26" s="25" t="s">
        <v>56</v>
      </c>
      <c r="N26" s="25" t="s">
        <v>56</v>
      </c>
      <c r="O26" s="25" t="s">
        <v>56</v>
      </c>
      <c r="P26" s="25" t="s">
        <v>56</v>
      </c>
      <c r="Q26" s="25" t="s">
        <v>56</v>
      </c>
      <c r="R26" s="25" t="s">
        <v>56</v>
      </c>
      <c r="S26" s="25" t="s">
        <v>56</v>
      </c>
      <c r="T26" s="25" t="s">
        <v>56</v>
      </c>
      <c r="U26" s="25" t="s">
        <v>56</v>
      </c>
      <c r="V26" s="25" t="s">
        <v>56</v>
      </c>
      <c r="W26" s="25" t="s">
        <v>56</v>
      </c>
      <c r="X26" s="25" t="s">
        <v>56</v>
      </c>
      <c r="Y26" s="25" t="s">
        <v>56</v>
      </c>
      <c r="Z26" s="25" t="s">
        <v>56</v>
      </c>
      <c r="AA26" s="25" t="s">
        <v>56</v>
      </c>
      <c r="AB26" s="25" t="s">
        <v>56</v>
      </c>
      <c r="AC26" s="25" t="s">
        <v>56</v>
      </c>
      <c r="AD26" s="25" t="s">
        <v>56</v>
      </c>
      <c r="AE26" s="25" t="s">
        <v>56</v>
      </c>
      <c r="AF26" s="25" t="s">
        <v>56</v>
      </c>
      <c r="AG26" s="25" t="s">
        <v>56</v>
      </c>
      <c r="AH26" s="25" t="s">
        <v>56</v>
      </c>
      <c r="AI26" s="25" t="s">
        <v>56</v>
      </c>
      <c r="AJ26" s="25" t="s">
        <v>56</v>
      </c>
      <c r="AK26" s="25" t="s">
        <v>56</v>
      </c>
      <c r="AL26" s="25" t="s">
        <v>56</v>
      </c>
      <c r="AM26" s="25" t="s">
        <v>56</v>
      </c>
      <c r="AN26" s="25" t="s">
        <v>56</v>
      </c>
      <c r="AO26" s="26" t="s">
        <v>56</v>
      </c>
      <c r="AQ26" s="121" t="str">
        <f t="shared" ca="1" si="1"/>
        <v/>
      </c>
      <c r="AR26" s="121" t="str">
        <f t="shared" ca="1" si="2"/>
        <v/>
      </c>
      <c r="AS26" s="121" t="str">
        <f t="shared" ca="1" si="3"/>
        <v/>
      </c>
      <c r="AT26" s="121" t="str">
        <f t="shared" ca="1" si="4"/>
        <v/>
      </c>
    </row>
    <row r="27" spans="1:46"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5" t="s">
        <v>56</v>
      </c>
      <c r="AK27" s="25" t="s">
        <v>56</v>
      </c>
      <c r="AL27" s="25" t="s">
        <v>56</v>
      </c>
      <c r="AM27" s="25" t="s">
        <v>56</v>
      </c>
      <c r="AN27" s="25" t="s">
        <v>56</v>
      </c>
      <c r="AO27" s="26" t="s">
        <v>56</v>
      </c>
      <c r="AQ27" s="121" t="str">
        <f t="shared" ca="1" si="1"/>
        <v/>
      </c>
      <c r="AR27" s="121" t="str">
        <f t="shared" ca="1" si="2"/>
        <v/>
      </c>
      <c r="AS27" s="121" t="str">
        <f t="shared" ca="1" si="3"/>
        <v/>
      </c>
      <c r="AT27" s="121" t="str">
        <f t="shared" ca="1" si="4"/>
        <v/>
      </c>
    </row>
    <row r="28" spans="1:46"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5" t="s">
        <v>56</v>
      </c>
      <c r="AK28" s="25" t="s">
        <v>56</v>
      </c>
      <c r="AL28" s="25" t="s">
        <v>56</v>
      </c>
      <c r="AM28" s="25" t="s">
        <v>56</v>
      </c>
      <c r="AN28" s="25" t="s">
        <v>56</v>
      </c>
      <c r="AO28" s="26" t="s">
        <v>56</v>
      </c>
      <c r="AQ28" s="121" t="str">
        <f t="shared" ca="1" si="1"/>
        <v/>
      </c>
      <c r="AR28" s="121" t="str">
        <f t="shared" ca="1" si="2"/>
        <v/>
      </c>
      <c r="AS28" s="121" t="str">
        <f t="shared" ca="1" si="3"/>
        <v/>
      </c>
      <c r="AT28" s="121" t="str">
        <f t="shared" ca="1" si="4"/>
        <v/>
      </c>
    </row>
    <row r="29" spans="1:46"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5" t="s">
        <v>56</v>
      </c>
      <c r="AK29" s="25" t="s">
        <v>56</v>
      </c>
      <c r="AL29" s="25" t="s">
        <v>56</v>
      </c>
      <c r="AM29" s="25" t="s">
        <v>56</v>
      </c>
      <c r="AN29" s="25" t="s">
        <v>56</v>
      </c>
      <c r="AO29" s="26" t="s">
        <v>56</v>
      </c>
      <c r="AQ29" s="121" t="str">
        <f t="shared" ca="1" si="1"/>
        <v/>
      </c>
      <c r="AR29" s="121" t="str">
        <f t="shared" ca="1" si="2"/>
        <v/>
      </c>
      <c r="AS29" s="121" t="str">
        <f t="shared" ca="1" si="3"/>
        <v/>
      </c>
      <c r="AT29" s="121" t="str">
        <f t="shared" ca="1" si="4"/>
        <v/>
      </c>
    </row>
    <row r="30" spans="1:46"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5" t="s">
        <v>56</v>
      </c>
      <c r="AK30" s="25" t="s">
        <v>56</v>
      </c>
      <c r="AL30" s="25" t="s">
        <v>56</v>
      </c>
      <c r="AM30" s="25" t="s">
        <v>56</v>
      </c>
      <c r="AN30" s="25" t="s">
        <v>56</v>
      </c>
      <c r="AO30" s="26" t="s">
        <v>56</v>
      </c>
      <c r="AQ30" s="121" t="str">
        <f t="shared" ca="1" si="1"/>
        <v/>
      </c>
      <c r="AR30" s="121" t="str">
        <f t="shared" ca="1" si="2"/>
        <v/>
      </c>
      <c r="AS30" s="121" t="str">
        <f t="shared" ca="1" si="3"/>
        <v/>
      </c>
      <c r="AT30" s="121" t="str">
        <f t="shared" ca="1" si="4"/>
        <v/>
      </c>
    </row>
    <row r="31" spans="1:46"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141" t="s">
        <v>336</v>
      </c>
      <c r="J31" s="25" t="s">
        <v>308</v>
      </c>
      <c r="K31" s="25" t="s">
        <v>308</v>
      </c>
      <c r="L31" s="25" t="s">
        <v>337</v>
      </c>
      <c r="M31" s="25" t="s">
        <v>308</v>
      </c>
      <c r="N31" s="25" t="s">
        <v>308</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5" t="s">
        <v>56</v>
      </c>
      <c r="AK31" s="25" t="s">
        <v>56</v>
      </c>
      <c r="AL31" s="25" t="s">
        <v>56</v>
      </c>
      <c r="AM31" s="25" t="s">
        <v>56</v>
      </c>
      <c r="AN31" s="25" t="s">
        <v>56</v>
      </c>
      <c r="AO31" s="26" t="s">
        <v>56</v>
      </c>
      <c r="AQ31" s="121" t="str">
        <f t="shared" ca="1" si="1"/>
        <v/>
      </c>
      <c r="AR31" s="121" t="str">
        <f t="shared" ca="1" si="2"/>
        <v/>
      </c>
      <c r="AS31" s="121" t="str">
        <f t="shared" ca="1" si="3"/>
        <v/>
      </c>
      <c r="AT31" s="121" t="str">
        <f t="shared" ca="1" si="4"/>
        <v/>
      </c>
    </row>
    <row r="32" spans="1:46" ht="13" x14ac:dyDescent="0.3">
      <c r="B32" s="20">
        <f t="shared" si="0"/>
        <v>1</v>
      </c>
      <c r="C32" s="5">
        <f>'Table 1'!B33</f>
        <v>0</v>
      </c>
      <c r="D32" s="5">
        <f>'Table 1'!C33</f>
        <v>1</v>
      </c>
      <c r="E32" s="5" t="str">
        <f>'Table 1'!D33</f>
        <v>PAHs</v>
      </c>
      <c r="F32" s="5" t="str">
        <f>'Table 1'!E33</f>
        <v>B</v>
      </c>
      <c r="G32" s="5" t="str">
        <f>'Table 1'!F33</f>
        <v>Toluene</v>
      </c>
      <c r="H32" s="12" t="str">
        <f>'Table 1'!G33</f>
        <v>108-88-3</v>
      </c>
      <c r="I32" s="141" t="s">
        <v>338</v>
      </c>
      <c r="J32" s="25" t="s">
        <v>308</v>
      </c>
      <c r="K32" s="25" t="s">
        <v>308</v>
      </c>
      <c r="L32" s="25" t="s">
        <v>339</v>
      </c>
      <c r="M32" s="25" t="s">
        <v>340</v>
      </c>
      <c r="N32" s="25" t="s">
        <v>308</v>
      </c>
      <c r="O32" s="25" t="s">
        <v>56</v>
      </c>
      <c r="P32" s="25" t="s">
        <v>56</v>
      </c>
      <c r="Q32" s="25" t="s">
        <v>56</v>
      </c>
      <c r="R32" s="25" t="s">
        <v>56</v>
      </c>
      <c r="S32" s="2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5" t="s">
        <v>56</v>
      </c>
      <c r="AK32" s="25" t="s">
        <v>56</v>
      </c>
      <c r="AL32" s="25" t="s">
        <v>56</v>
      </c>
      <c r="AM32" s="25" t="s">
        <v>56</v>
      </c>
      <c r="AN32" s="25" t="s">
        <v>56</v>
      </c>
      <c r="AO32" s="26" t="s">
        <v>56</v>
      </c>
      <c r="AQ32" s="121" t="str">
        <f t="shared" ca="1" si="1"/>
        <v/>
      </c>
      <c r="AR32" s="121" t="str">
        <f t="shared" ca="1" si="2"/>
        <v/>
      </c>
      <c r="AS32" s="121" t="str">
        <f t="shared" ca="1" si="3"/>
        <v/>
      </c>
      <c r="AT32" s="121" t="str">
        <f t="shared" ca="1" si="4"/>
        <v/>
      </c>
    </row>
    <row r="33" spans="2:46" ht="13" x14ac:dyDescent="0.3">
      <c r="B33" s="20">
        <f t="shared" si="0"/>
        <v>0</v>
      </c>
      <c r="C33" s="5">
        <f>'Table 1'!B34</f>
        <v>0</v>
      </c>
      <c r="D33" s="5">
        <f>'Table 1'!C34</f>
        <v>1</v>
      </c>
      <c r="E33" s="5" t="str">
        <f>'Table 1'!D34</f>
        <v>PAHs</v>
      </c>
      <c r="F33" s="5" t="str">
        <f>'Table 1'!E34</f>
        <v>B</v>
      </c>
      <c r="G33" s="5" t="str">
        <f>'Table 1'!F34</f>
        <v>Ethylbenzene</v>
      </c>
      <c r="H33" s="12" t="str">
        <f>'Table 1'!G34</f>
        <v>100-41-4</v>
      </c>
      <c r="I33" s="21" t="s">
        <v>56</v>
      </c>
      <c r="J33" s="25" t="s">
        <v>56</v>
      </c>
      <c r="K33" s="25" t="s">
        <v>56</v>
      </c>
      <c r="L33" s="25" t="s">
        <v>56</v>
      </c>
      <c r="M33" s="25" t="s">
        <v>56</v>
      </c>
      <c r="N33" s="25" t="s">
        <v>56</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5" t="s">
        <v>56</v>
      </c>
      <c r="AK33" s="25" t="s">
        <v>56</v>
      </c>
      <c r="AL33" s="25" t="s">
        <v>56</v>
      </c>
      <c r="AM33" s="25" t="s">
        <v>56</v>
      </c>
      <c r="AN33" s="25" t="s">
        <v>56</v>
      </c>
      <c r="AO33" s="26" t="s">
        <v>56</v>
      </c>
      <c r="AQ33" s="121" t="str">
        <f t="shared" ca="1" si="1"/>
        <v/>
      </c>
      <c r="AR33" s="121" t="str">
        <f t="shared" ca="1" si="2"/>
        <v/>
      </c>
      <c r="AS33" s="121" t="str">
        <f t="shared" ca="1" si="3"/>
        <v/>
      </c>
      <c r="AT33" s="121" t="str">
        <f t="shared" ca="1" si="4"/>
        <v/>
      </c>
    </row>
    <row r="34" spans="2:46" ht="13" x14ac:dyDescent="0.3">
      <c r="B34" s="20">
        <f t="shared" si="0"/>
        <v>0</v>
      </c>
      <c r="C34" s="5">
        <f>'Table 1'!B35</f>
        <v>0</v>
      </c>
      <c r="D34" s="5">
        <f>'Table 1'!C35</f>
        <v>1</v>
      </c>
      <c r="E34" s="5" t="str">
        <f>'Table 1'!D35</f>
        <v>PAHs</v>
      </c>
      <c r="F34" s="5" t="str">
        <f>'Table 1'!E35</f>
        <v>B</v>
      </c>
      <c r="G34" s="5" t="str">
        <f>'Table 1'!F35</f>
        <v>Xylene</v>
      </c>
      <c r="H34" s="12" t="str">
        <f>'Table 1'!G35</f>
        <v>1330-20-7</v>
      </c>
      <c r="I34" s="21" t="s">
        <v>56</v>
      </c>
      <c r="J34" s="25" t="s">
        <v>56</v>
      </c>
      <c r="K34" s="25" t="s">
        <v>56</v>
      </c>
      <c r="L34" s="25" t="s">
        <v>56</v>
      </c>
      <c r="M34" s="25" t="s">
        <v>56</v>
      </c>
      <c r="N34" s="25" t="s">
        <v>56</v>
      </c>
      <c r="O34" s="25" t="s">
        <v>56</v>
      </c>
      <c r="P34" s="25" t="s">
        <v>56</v>
      </c>
      <c r="Q34" s="25" t="s">
        <v>56</v>
      </c>
      <c r="R34" s="25" t="s">
        <v>56</v>
      </c>
      <c r="S34" s="2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5" t="s">
        <v>56</v>
      </c>
      <c r="AK34" s="25" t="s">
        <v>56</v>
      </c>
      <c r="AL34" s="25" t="s">
        <v>56</v>
      </c>
      <c r="AM34" s="25" t="s">
        <v>56</v>
      </c>
      <c r="AN34" s="25" t="s">
        <v>56</v>
      </c>
      <c r="AO34" s="26" t="s">
        <v>56</v>
      </c>
      <c r="AQ34" s="121" t="str">
        <f t="shared" ca="1" si="1"/>
        <v/>
      </c>
      <c r="AR34" s="121" t="str">
        <f t="shared" ca="1" si="2"/>
        <v/>
      </c>
      <c r="AS34" s="121" t="str">
        <f t="shared" ca="1" si="3"/>
        <v/>
      </c>
      <c r="AT34" s="121" t="str">
        <f t="shared" ca="1" si="4"/>
        <v/>
      </c>
    </row>
    <row r="35" spans="2:46" ht="13" x14ac:dyDescent="0.3">
      <c r="B35" s="20">
        <f t="shared" si="0"/>
        <v>0</v>
      </c>
      <c r="C35" s="5">
        <f>'Table 1'!B36</f>
        <v>0</v>
      </c>
      <c r="D35" s="5">
        <f>'Table 1'!C36</f>
        <v>1</v>
      </c>
      <c r="E35" s="5" t="str">
        <f>'Table 1'!D36</f>
        <v>PAHs</v>
      </c>
      <c r="F35" s="5" t="str">
        <f>'Table 1'!E36</f>
        <v>B</v>
      </c>
      <c r="G35" s="5" t="str">
        <f>'Table 1'!F36</f>
        <v>o-xylene</v>
      </c>
      <c r="H35" s="12" t="str">
        <f>'Table 1'!G36</f>
        <v>95-47-6</v>
      </c>
      <c r="I35" s="21" t="s">
        <v>56</v>
      </c>
      <c r="J35" s="25" t="s">
        <v>56</v>
      </c>
      <c r="K35" s="25" t="s">
        <v>56</v>
      </c>
      <c r="L35" s="25" t="s">
        <v>56</v>
      </c>
      <c r="M35" s="25" t="s">
        <v>56</v>
      </c>
      <c r="N35" s="25" t="s">
        <v>56</v>
      </c>
      <c r="O35" s="25" t="s">
        <v>56</v>
      </c>
      <c r="P35" s="25" t="s">
        <v>56</v>
      </c>
      <c r="Q35" s="25" t="s">
        <v>56</v>
      </c>
      <c r="R35" s="25" t="s">
        <v>56</v>
      </c>
      <c r="S35" s="2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5" t="s">
        <v>56</v>
      </c>
      <c r="AK35" s="25" t="s">
        <v>56</v>
      </c>
      <c r="AL35" s="25" t="s">
        <v>56</v>
      </c>
      <c r="AM35" s="25" t="s">
        <v>56</v>
      </c>
      <c r="AN35" s="25" t="s">
        <v>56</v>
      </c>
      <c r="AO35" s="26" t="s">
        <v>56</v>
      </c>
      <c r="AQ35" s="121" t="str">
        <f t="shared" ca="1" si="1"/>
        <v/>
      </c>
      <c r="AR35" s="121" t="str">
        <f t="shared" ca="1" si="2"/>
        <v/>
      </c>
      <c r="AS35" s="121" t="str">
        <f t="shared" ca="1" si="3"/>
        <v/>
      </c>
      <c r="AT35" s="121" t="str">
        <f t="shared" ca="1" si="4"/>
        <v/>
      </c>
    </row>
    <row r="36" spans="2:46" ht="13" x14ac:dyDescent="0.3">
      <c r="B36" s="20">
        <f t="shared" si="0"/>
        <v>0</v>
      </c>
      <c r="C36" s="5">
        <f>'Table 1'!B37</f>
        <v>0</v>
      </c>
      <c r="D36" s="5">
        <f>'Table 1'!C37</f>
        <v>1</v>
      </c>
      <c r="E36" s="5" t="str">
        <f>'Table 1'!D37</f>
        <v>PAHs</v>
      </c>
      <c r="F36" s="5" t="str">
        <f>'Table 1'!E37</f>
        <v>B</v>
      </c>
      <c r="G36" s="5" t="str">
        <f>'Table 1'!F37</f>
        <v>m-Xylene</v>
      </c>
      <c r="H36" s="12" t="str">
        <f>'Table 1'!G37</f>
        <v>108-38-3</v>
      </c>
      <c r="I36" s="21" t="s">
        <v>56</v>
      </c>
      <c r="J36" s="25" t="s">
        <v>56</v>
      </c>
      <c r="K36" s="25" t="s">
        <v>56</v>
      </c>
      <c r="L36" s="25" t="s">
        <v>56</v>
      </c>
      <c r="M36" s="25" t="s">
        <v>56</v>
      </c>
      <c r="N36" s="25" t="s">
        <v>56</v>
      </c>
      <c r="O36" s="25" t="s">
        <v>56</v>
      </c>
      <c r="P36" s="25" t="s">
        <v>56</v>
      </c>
      <c r="Q36" s="25" t="s">
        <v>56</v>
      </c>
      <c r="R36" s="25" t="s">
        <v>56</v>
      </c>
      <c r="S36" s="2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5" t="s">
        <v>56</v>
      </c>
      <c r="AK36" s="25" t="s">
        <v>56</v>
      </c>
      <c r="AL36" s="25" t="s">
        <v>56</v>
      </c>
      <c r="AM36" s="25" t="s">
        <v>56</v>
      </c>
      <c r="AN36" s="25" t="s">
        <v>56</v>
      </c>
      <c r="AO36" s="26" t="s">
        <v>56</v>
      </c>
      <c r="AQ36" s="121" t="str">
        <f t="shared" ca="1" si="1"/>
        <v/>
      </c>
      <c r="AR36" s="121" t="str">
        <f t="shared" ca="1" si="2"/>
        <v/>
      </c>
      <c r="AS36" s="121" t="str">
        <f t="shared" ca="1" si="3"/>
        <v/>
      </c>
      <c r="AT36" s="121" t="str">
        <f t="shared" ca="1" si="4"/>
        <v/>
      </c>
    </row>
    <row r="37" spans="2:46" ht="13" x14ac:dyDescent="0.3">
      <c r="B37" s="20">
        <f t="shared" si="0"/>
        <v>0</v>
      </c>
      <c r="C37" s="5">
        <f>'Table 1'!B38</f>
        <v>0</v>
      </c>
      <c r="D37" s="5">
        <f>'Table 1'!C38</f>
        <v>1</v>
      </c>
      <c r="E37" s="5" t="str">
        <f>'Table 1'!D38</f>
        <v>PAHs</v>
      </c>
      <c r="F37" s="5" t="str">
        <f>'Table 1'!E38</f>
        <v>B</v>
      </c>
      <c r="G37" s="5" t="str">
        <f>'Table 1'!F38</f>
        <v>p-Xylene</v>
      </c>
      <c r="H37" s="12" t="str">
        <f>'Table 1'!G38</f>
        <v>106-42-3</v>
      </c>
      <c r="I37" s="21" t="s">
        <v>56</v>
      </c>
      <c r="J37" s="25" t="s">
        <v>56</v>
      </c>
      <c r="K37" s="25" t="s">
        <v>56</v>
      </c>
      <c r="L37" s="25" t="s">
        <v>56</v>
      </c>
      <c r="M37" s="25" t="s">
        <v>56</v>
      </c>
      <c r="N37" s="25" t="s">
        <v>56</v>
      </c>
      <c r="O37" s="25" t="s">
        <v>56</v>
      </c>
      <c r="P37" s="25" t="s">
        <v>56</v>
      </c>
      <c r="Q37" s="25" t="s">
        <v>56</v>
      </c>
      <c r="R37" s="25" t="s">
        <v>56</v>
      </c>
      <c r="S37" s="2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5" t="s">
        <v>56</v>
      </c>
      <c r="AK37" s="25" t="s">
        <v>56</v>
      </c>
      <c r="AL37" s="25" t="s">
        <v>56</v>
      </c>
      <c r="AM37" s="25" t="s">
        <v>56</v>
      </c>
      <c r="AN37" s="25" t="s">
        <v>56</v>
      </c>
      <c r="AO37" s="26" t="s">
        <v>56</v>
      </c>
      <c r="AQ37" s="121" t="str">
        <f t="shared" ca="1" si="1"/>
        <v/>
      </c>
      <c r="AR37" s="121" t="str">
        <f t="shared" ca="1" si="2"/>
        <v/>
      </c>
      <c r="AS37" s="121" t="str">
        <f t="shared" ca="1" si="3"/>
        <v/>
      </c>
      <c r="AT37" s="121" t="str">
        <f t="shared" ca="1" si="4"/>
        <v/>
      </c>
    </row>
    <row r="38" spans="2:46" ht="13" x14ac:dyDescent="0.3">
      <c r="B38" s="20">
        <f t="shared" si="0"/>
        <v>0</v>
      </c>
      <c r="C38" s="5">
        <f>'Table 1'!B39</f>
        <v>0</v>
      </c>
      <c r="D38" s="5">
        <f>'Table 1'!C39</f>
        <v>1</v>
      </c>
      <c r="E38" s="5" t="str">
        <f>'Table 1'!D39</f>
        <v>PAHs</v>
      </c>
      <c r="F38" s="5" t="str">
        <f>'Table 1'!E39</f>
        <v>B</v>
      </c>
      <c r="G38" s="5" t="str">
        <f>'Table 1'!F39</f>
        <v>Formaldehyde</v>
      </c>
      <c r="H38" s="12" t="str">
        <f>'Table 1'!G39</f>
        <v>50-00-0</v>
      </c>
      <c r="I38" s="21" t="s">
        <v>56</v>
      </c>
      <c r="J38" s="25" t="s">
        <v>56</v>
      </c>
      <c r="K38" s="25" t="s">
        <v>56</v>
      </c>
      <c r="L38" s="25" t="s">
        <v>56</v>
      </c>
      <c r="M38" s="25" t="s">
        <v>56</v>
      </c>
      <c r="N38" s="25" t="s">
        <v>56</v>
      </c>
      <c r="O38" s="25" t="s">
        <v>56</v>
      </c>
      <c r="P38" s="25" t="s">
        <v>56</v>
      </c>
      <c r="Q38" s="25" t="s">
        <v>56</v>
      </c>
      <c r="R38" s="25" t="s">
        <v>56</v>
      </c>
      <c r="S38" s="25" t="s">
        <v>56</v>
      </c>
      <c r="T38" s="25" t="s">
        <v>56</v>
      </c>
      <c r="U38" s="25" t="s">
        <v>56</v>
      </c>
      <c r="V38" s="25" t="s">
        <v>56</v>
      </c>
      <c r="W38" s="25" t="s">
        <v>56</v>
      </c>
      <c r="X38" s="25" t="s">
        <v>56</v>
      </c>
      <c r="Y38" s="25" t="s">
        <v>56</v>
      </c>
      <c r="Z38" s="25" t="s">
        <v>56</v>
      </c>
      <c r="AA38" s="25" t="s">
        <v>56</v>
      </c>
      <c r="AB38" s="25" t="s">
        <v>56</v>
      </c>
      <c r="AC38" s="25" t="s">
        <v>56</v>
      </c>
      <c r="AD38" s="25" t="s">
        <v>56</v>
      </c>
      <c r="AE38" s="25" t="s">
        <v>56</v>
      </c>
      <c r="AF38" s="25" t="s">
        <v>56</v>
      </c>
      <c r="AG38" s="25" t="s">
        <v>56</v>
      </c>
      <c r="AH38" s="25" t="s">
        <v>56</v>
      </c>
      <c r="AI38" s="25" t="s">
        <v>56</v>
      </c>
      <c r="AJ38" s="25" t="s">
        <v>56</v>
      </c>
      <c r="AK38" s="25" t="s">
        <v>56</v>
      </c>
      <c r="AL38" s="25" t="s">
        <v>56</v>
      </c>
      <c r="AM38" s="25" t="s">
        <v>56</v>
      </c>
      <c r="AN38" s="25" t="s">
        <v>56</v>
      </c>
      <c r="AO38" s="26" t="s">
        <v>56</v>
      </c>
      <c r="AQ38" s="121" t="str">
        <f t="shared" ca="1" si="1"/>
        <v/>
      </c>
      <c r="AR38" s="121" t="str">
        <f t="shared" ca="1" si="2"/>
        <v/>
      </c>
      <c r="AS38" s="121" t="str">
        <f t="shared" ca="1" si="3"/>
        <v/>
      </c>
      <c r="AT38" s="121" t="str">
        <f t="shared" ca="1" si="4"/>
        <v/>
      </c>
    </row>
    <row r="39" spans="2:46" ht="13" x14ac:dyDescent="0.3">
      <c r="B39" s="20">
        <f t="shared" si="0"/>
        <v>0</v>
      </c>
      <c r="C39" s="5">
        <f>'Table 1'!B40</f>
        <v>0</v>
      </c>
      <c r="D39" s="5">
        <f>'Table 1'!C40</f>
        <v>1</v>
      </c>
      <c r="E39" s="5" t="str">
        <f>'Table 1'!D40</f>
        <v>PAHs</v>
      </c>
      <c r="F39" s="5" t="str">
        <f>'Table 1'!E40</f>
        <v>B</v>
      </c>
      <c r="G39" s="5" t="str">
        <f>'Table 1'!F40</f>
        <v>Acetaldehyde</v>
      </c>
      <c r="H39" s="12" t="str">
        <f>'Table 1'!G40</f>
        <v>75-07-0</v>
      </c>
      <c r="I39" s="21" t="s">
        <v>56</v>
      </c>
      <c r="J39" s="25" t="s">
        <v>56</v>
      </c>
      <c r="K39" s="25" t="s">
        <v>56</v>
      </c>
      <c r="L39" s="25" t="s">
        <v>56</v>
      </c>
      <c r="M39" s="25" t="s">
        <v>56</v>
      </c>
      <c r="N39" s="25" t="s">
        <v>56</v>
      </c>
      <c r="O39" s="25" t="s">
        <v>56</v>
      </c>
      <c r="P39" s="25" t="s">
        <v>56</v>
      </c>
      <c r="Q39" s="25" t="s">
        <v>56</v>
      </c>
      <c r="R39" s="25" t="s">
        <v>56</v>
      </c>
      <c r="S39" s="2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5" t="s">
        <v>56</v>
      </c>
      <c r="AK39" s="25" t="s">
        <v>56</v>
      </c>
      <c r="AL39" s="25" t="s">
        <v>56</v>
      </c>
      <c r="AM39" s="25" t="s">
        <v>56</v>
      </c>
      <c r="AN39" s="25" t="s">
        <v>56</v>
      </c>
      <c r="AO39" s="26" t="s">
        <v>56</v>
      </c>
      <c r="AQ39" s="121" t="str">
        <f t="shared" ca="1" si="1"/>
        <v/>
      </c>
      <c r="AR39" s="121" t="str">
        <f t="shared" ca="1" si="2"/>
        <v/>
      </c>
      <c r="AS39" s="121" t="str">
        <f t="shared" ca="1" si="3"/>
        <v/>
      </c>
      <c r="AT39" s="121" t="str">
        <f t="shared" ca="1" si="4"/>
        <v/>
      </c>
    </row>
    <row r="40" spans="2:46"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25" t="s">
        <v>56</v>
      </c>
      <c r="K40" s="25" t="s">
        <v>56</v>
      </c>
      <c r="L40" s="25" t="s">
        <v>56</v>
      </c>
      <c r="M40" s="25" t="s">
        <v>56</v>
      </c>
      <c r="N40" s="25" t="s">
        <v>56</v>
      </c>
      <c r="O40" s="25" t="s">
        <v>56</v>
      </c>
      <c r="P40" s="25" t="s">
        <v>56</v>
      </c>
      <c r="Q40" s="25" t="s">
        <v>56</v>
      </c>
      <c r="R40" s="25" t="s">
        <v>56</v>
      </c>
      <c r="S40" s="2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5" t="s">
        <v>56</v>
      </c>
      <c r="AK40" s="25" t="s">
        <v>56</v>
      </c>
      <c r="AL40" s="25" t="s">
        <v>56</v>
      </c>
      <c r="AM40" s="25" t="s">
        <v>56</v>
      </c>
      <c r="AN40" s="25" t="s">
        <v>56</v>
      </c>
      <c r="AO40" s="26" t="s">
        <v>56</v>
      </c>
      <c r="AQ40" s="121" t="str">
        <f t="shared" ca="1" si="1"/>
        <v/>
      </c>
      <c r="AR40" s="121" t="str">
        <f t="shared" ca="1" si="2"/>
        <v/>
      </c>
      <c r="AS40" s="121" t="str">
        <f t="shared" ca="1" si="3"/>
        <v/>
      </c>
      <c r="AT40" s="121" t="str">
        <f t="shared" ca="1" si="4"/>
        <v/>
      </c>
    </row>
    <row r="41" spans="2:46"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5" t="s">
        <v>56</v>
      </c>
      <c r="AK41" s="25" t="s">
        <v>56</v>
      </c>
      <c r="AL41" s="25" t="s">
        <v>56</v>
      </c>
      <c r="AM41" s="25" t="s">
        <v>56</v>
      </c>
      <c r="AN41" s="25" t="s">
        <v>56</v>
      </c>
      <c r="AO41" s="26" t="s">
        <v>56</v>
      </c>
      <c r="AQ41" s="121" t="str">
        <f t="shared" ca="1" si="1"/>
        <v/>
      </c>
      <c r="AR41" s="121" t="str">
        <f t="shared" ca="1" si="2"/>
        <v/>
      </c>
      <c r="AS41" s="121" t="str">
        <f t="shared" ca="1" si="3"/>
        <v/>
      </c>
      <c r="AT41" s="121" t="str">
        <f t="shared" ca="1" si="4"/>
        <v/>
      </c>
    </row>
    <row r="42" spans="2:46"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25" t="s">
        <v>56</v>
      </c>
      <c r="K42" s="25" t="s">
        <v>56</v>
      </c>
      <c r="L42" s="25" t="s">
        <v>56</v>
      </c>
      <c r="M42" s="25" t="s">
        <v>56</v>
      </c>
      <c r="N42" s="25" t="s">
        <v>56</v>
      </c>
      <c r="O42" s="25" t="s">
        <v>56</v>
      </c>
      <c r="P42" s="25" t="s">
        <v>56</v>
      </c>
      <c r="Q42" s="25" t="s">
        <v>56</v>
      </c>
      <c r="R42" s="25" t="s">
        <v>56</v>
      </c>
      <c r="S42" s="2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5" t="s">
        <v>56</v>
      </c>
      <c r="AK42" s="25" t="s">
        <v>56</v>
      </c>
      <c r="AL42" s="25" t="s">
        <v>56</v>
      </c>
      <c r="AM42" s="25" t="s">
        <v>56</v>
      </c>
      <c r="AN42" s="25" t="s">
        <v>56</v>
      </c>
      <c r="AO42" s="26" t="s">
        <v>56</v>
      </c>
      <c r="AQ42" s="121" t="str">
        <f t="shared" ca="1" si="1"/>
        <v/>
      </c>
      <c r="AR42" s="121" t="str">
        <f t="shared" ca="1" si="2"/>
        <v/>
      </c>
      <c r="AS42" s="121" t="str">
        <f t="shared" ca="1" si="3"/>
        <v/>
      </c>
      <c r="AT42" s="121" t="str">
        <f t="shared" ca="1" si="4"/>
        <v/>
      </c>
    </row>
  </sheetData>
  <autoFilter ref="A2:H42" xr:uid="{FCE91314-1CFC-4228-BD80-F91782A05E1F}"/>
  <mergeCells count="3">
    <mergeCell ref="I1:N1"/>
    <mergeCell ref="O1:AO1"/>
    <mergeCell ref="AQ1:AT1"/>
  </mergeCells>
  <conditionalFormatting sqref="AQ3:AT42">
    <cfRule type="cellIs" dxfId="3" priority="1" operator="equal">
      <formula>"Forthcoming"</formula>
    </cfRule>
  </conditionalFormatting>
  <hyperlinks>
    <hyperlink ref="B1" location="'Table 2'!A1" display="Back to map" xr:uid="{2515D31A-F74F-483C-A404-15C56FA63687}"/>
    <hyperlink ref="AD10" r:id="rId1" location="https://echa.europa.eu/documents/10162/8cd5b317-ba3d-93ab-82cc-6d47fc0646fc" xr:uid="{422C980C-820C-48E2-9BE3-D29569BFF088}"/>
    <hyperlink ref="AD11" r:id="rId2" location="https://echa.europa.eu/documents/10162/8cd5b317-ba3d-93ab-82cc-6d47fc0646fc" xr:uid="{086F8A7D-1BAC-4A61-B626-4EFB28D4118E}"/>
    <hyperlink ref="AD12" r:id="rId3" location="https://echa.europa.eu/documents/10162/8cd5b317-ba3d-93ab-82cc-6d47fc0646fc" xr:uid="{2D49DC40-4BC5-4B0A-8D52-5F7A94C91EFB}"/>
    <hyperlink ref="AD13" r:id="rId4" location="https://echa.europa.eu/documents/10162/8cd5b317-ba3d-93ab-82cc-6d47fc0646fc" xr:uid="{8D3A998A-5E9E-4054-9320-6B986C0A10A5}"/>
    <hyperlink ref="AD15" r:id="rId5" location="https://echa.europa.eu/documents/10162/8cd5b317-ba3d-93ab-82cc-6d47fc0646fc" xr:uid="{0CB9B26C-6807-4265-84A7-DDD6D5C4BF9D}"/>
    <hyperlink ref="AD16" r:id="rId6" location="https://echa.europa.eu/documents/10162/8cd5b317-ba3d-93ab-82cc-6d47fc0646fc" xr:uid="{AF2C8619-ED9D-454E-A09B-388ACB703D07}"/>
    <hyperlink ref="AD17" r:id="rId7" location="https://echa.europa.eu/documents/10162/8cd5b317-ba3d-93ab-82cc-6d47fc0646fc" xr:uid="{529A9B72-10D9-4109-9612-44992CE3E68F}"/>
    <hyperlink ref="AD20" r:id="rId8" location="https://echa.europa.eu/documents/10162/8cd5b317-ba3d-93ab-82cc-6d47fc0646fc" xr:uid="{F514784A-44DB-421B-B5B9-41566644D539}"/>
    <hyperlink ref="AE10" r:id="rId9" xr:uid="{7FB7565F-811B-46DB-B142-716721C214DD}"/>
    <hyperlink ref="AE11" r:id="rId10" xr:uid="{C2D06608-501F-463A-941D-2A5841CB8A42}"/>
    <hyperlink ref="AE12" r:id="rId11" xr:uid="{6502B8F9-708C-49EC-8156-71B022A8A19E}"/>
    <hyperlink ref="AE13" r:id="rId12" xr:uid="{0695A636-6085-46E6-8921-D5B3191683B2}"/>
    <hyperlink ref="AE15" r:id="rId13" xr:uid="{D7E81C22-1C50-4494-8261-FBC67AC38F2C}"/>
    <hyperlink ref="AE16" r:id="rId14" xr:uid="{9A63FE08-9142-47BA-B024-A06E74EB7147}"/>
    <hyperlink ref="AE17" r:id="rId15" xr:uid="{8247A35A-2199-48AD-BA4D-DC633C2B8F6A}"/>
    <hyperlink ref="AE20" r:id="rId16" xr:uid="{EE690B3E-B581-4146-9AE5-1DA93D6974FA}"/>
    <hyperlink ref="I10" r:id="rId17" xr:uid="{CB1BB5F1-5B61-4ABE-BE9E-4F13AF34C00E}"/>
    <hyperlink ref="I11" r:id="rId18" xr:uid="{537FF50B-0B6E-436D-BA3A-3A7F8FF64700}"/>
    <hyperlink ref="I12" r:id="rId19" xr:uid="{5673B060-30BB-4083-9930-B56E5A975CF2}"/>
    <hyperlink ref="I13" r:id="rId20" xr:uid="{DB16E1C1-B8D8-4D4B-A3CD-545B8DF9C248}"/>
    <hyperlink ref="I15" r:id="rId21" xr:uid="{217E4B6D-96C2-42A8-A31B-401D12583A0D}"/>
    <hyperlink ref="I16" r:id="rId22" xr:uid="{DC961E87-59D4-414F-8691-B08439C43802}"/>
    <hyperlink ref="I17" r:id="rId23" xr:uid="{8AD8415C-8FAB-4C7C-B647-335E313EA963}"/>
    <hyperlink ref="I20" r:id="rId24" xr:uid="{52BFF9A7-05E2-42DB-B8F0-BD5DC186F418}"/>
    <hyperlink ref="I31" r:id="rId25" xr:uid="{7CEDCD9E-2D66-4842-B64F-762AE1E43C7C}"/>
    <hyperlink ref="I32" r:id="rId26" xr:uid="{50F8845B-E423-4BC2-80DD-FFE8D5C5599B}"/>
    <hyperlink ref="AI10" r:id="rId27" xr:uid="{C012E5B5-E75A-4A79-A4F3-F2A8B396B4C7}"/>
    <hyperlink ref="AI11" r:id="rId28" xr:uid="{E2A56B6D-0947-4BC7-A605-AF2D8491556C}"/>
    <hyperlink ref="AI12" r:id="rId29" xr:uid="{81336031-229C-4C11-921B-4ADC943119ED}"/>
    <hyperlink ref="AI13" r:id="rId30" xr:uid="{2A14AD23-107D-4DE1-8B3E-689ED7815918}"/>
    <hyperlink ref="AI15" r:id="rId31" xr:uid="{AFB071B7-5CD6-4CE9-9596-D968E698108E}"/>
    <hyperlink ref="AI16" r:id="rId32" xr:uid="{C9003C54-99A6-4EE2-AA35-57AB4332072C}"/>
    <hyperlink ref="AI17" r:id="rId33" xr:uid="{1FF47E37-8192-4A4E-A8DD-85A6BBF3F1C7}"/>
    <hyperlink ref="AI20" r:id="rId34" xr:uid="{22BDC8BA-2D2A-4EED-B669-B0BA21761407}"/>
    <hyperlink ref="AJ10" r:id="rId35" xr:uid="{2F4B895D-CDD1-4AB0-86C3-3640C0BE610C}"/>
    <hyperlink ref="AJ11" r:id="rId36" xr:uid="{1053DCA1-B6AC-4235-B405-0904662AB793}"/>
    <hyperlink ref="AJ12" r:id="rId37" xr:uid="{8428A90E-918D-4E0A-A5A2-0D5F4A2CB852}"/>
    <hyperlink ref="AJ13" r:id="rId38" xr:uid="{44A9D390-1EC1-4CF3-8230-13DEF9D3735B}"/>
    <hyperlink ref="AJ15" r:id="rId39" xr:uid="{9E5CF5C1-480A-46D9-A208-232CF17D1022}"/>
    <hyperlink ref="AJ16" r:id="rId40" xr:uid="{80A2F069-90B6-48DD-8F09-F00F891E074C}"/>
    <hyperlink ref="AJ17" r:id="rId41" xr:uid="{904342A5-2FF4-42B7-B1CF-ED80758DA279}"/>
    <hyperlink ref="AJ20" r:id="rId42" xr:uid="{7E0AC9D9-8BF6-4BDA-96F7-A7A19EA610FC}"/>
    <hyperlink ref="AK10" r:id="rId43" xr:uid="{3F8BB24D-540C-4F15-85B8-83EBCD5C3A23}"/>
    <hyperlink ref="AK11" r:id="rId44" xr:uid="{F9D510A0-C2AC-43CB-900B-35F002911A2B}"/>
    <hyperlink ref="AK12" r:id="rId45" xr:uid="{64CB85E5-8796-457E-9A84-4453B24BC909}"/>
    <hyperlink ref="AK13" r:id="rId46" xr:uid="{7BE440FC-921D-4233-AD94-329A10CA25FE}"/>
    <hyperlink ref="AK15" r:id="rId47" xr:uid="{21D01D80-EE21-4D0B-B776-0CBF38CA2367}"/>
    <hyperlink ref="AK16" r:id="rId48" xr:uid="{CB4F1CB3-1412-493E-B8E1-8174DD867094}"/>
    <hyperlink ref="AK17" r:id="rId49" xr:uid="{94CA3139-566A-4F90-A54A-AB71A945DA63}"/>
    <hyperlink ref="AK20" r:id="rId50" xr:uid="{5098539F-6C05-44C7-8E27-405589BA03B2}"/>
    <hyperlink ref="AL10" r:id="rId51" location="https://echa.europa.eu/documents/10162/0d2fcdfe-2f4b-3448-000d-b5aca25bd961" xr:uid="{C2CA0792-6553-4300-A55F-D83F645D552E}"/>
    <hyperlink ref="AL11" r:id="rId52" location="https://echa.europa.eu/documents/10162/0d2fcdfe-2f4b-3448-000d-b5aca25bd961" xr:uid="{9B49A642-3B7E-4DA4-AAA1-0E68950BD82D}"/>
    <hyperlink ref="AL12" r:id="rId53" location="https://echa.europa.eu/documents/10162/0d2fcdfe-2f4b-3448-000d-b5aca25bd961" xr:uid="{7B621368-963D-489E-ADCB-3AE54FE3AF92}"/>
    <hyperlink ref="AL13" r:id="rId54" location="https://echa.europa.eu/documents/10162/0d2fcdfe-2f4b-3448-000d-b5aca25bd961" xr:uid="{C92D5DA3-3AAE-4D6A-B564-4EEFB77340FA}"/>
    <hyperlink ref="AL15" r:id="rId55" location="https://echa.europa.eu/documents/10162/0d2fcdfe-2f4b-3448-000d-b5aca25bd961" xr:uid="{6569D471-D102-4991-BC54-012FAC190620}"/>
    <hyperlink ref="AL16" r:id="rId56" location="https://echa.europa.eu/documents/10162/0d2fcdfe-2f4b-3448-000d-b5aca25bd961" xr:uid="{0DF34808-93DA-4BB5-B165-24BB3695A1AB}"/>
    <hyperlink ref="AL17" r:id="rId57" location="https://echa.europa.eu/documents/10162/0d2fcdfe-2f4b-3448-000d-b5aca25bd961" xr:uid="{6AEEEE46-3C52-4706-A659-47F7245DFB7B}"/>
    <hyperlink ref="AL20" r:id="rId58" location="https://echa.europa.eu/documents/10162/0d2fcdfe-2f4b-3448-000d-b5aca25bd961" xr:uid="{3FAC9277-4BCD-41FF-AF04-EC08E70F919C}"/>
    <hyperlink ref="AO10" r:id="rId59" xr:uid="{9657C0E4-E92A-47C1-9479-F96A7BED7825}"/>
    <hyperlink ref="AO11" r:id="rId60" xr:uid="{8CEEE55D-151D-4F71-934C-CFD9E353604E}"/>
    <hyperlink ref="AO12" r:id="rId61" xr:uid="{D4C30FBA-E5E0-4368-ABD9-8942572B700C}"/>
    <hyperlink ref="AO13" r:id="rId62" xr:uid="{584168ED-A307-45CD-96A5-80BF3FECE94E}"/>
    <hyperlink ref="AO15" r:id="rId63" xr:uid="{02026130-BD26-4B1E-A593-E57BBA7C726A}"/>
    <hyperlink ref="AO16" r:id="rId64" xr:uid="{9D2943E3-61B9-489A-9264-D918F891CDAD}"/>
    <hyperlink ref="AO17" r:id="rId65" xr:uid="{6807C239-98DD-4497-B837-E9024927E7D9}"/>
    <hyperlink ref="AO20" r:id="rId66" xr:uid="{B7929D70-FD93-4C3D-B14B-00595C2E75C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42"/>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42" t="s">
        <v>870</v>
      </c>
      <c r="C1" s="2"/>
      <c r="D1" s="2"/>
      <c r="E1" s="1" t="s">
        <v>36</v>
      </c>
      <c r="F1" s="2"/>
      <c r="G1" s="2"/>
      <c r="H1" s="2"/>
      <c r="I1" s="171" t="s">
        <v>15</v>
      </c>
      <c r="J1" s="172"/>
      <c r="K1" s="172"/>
      <c r="L1" s="172"/>
      <c r="M1" s="173"/>
      <c r="N1" s="164" t="s">
        <v>16</v>
      </c>
      <c r="O1" s="165"/>
      <c r="P1" s="165"/>
      <c r="Q1" s="165"/>
      <c r="R1" s="165"/>
      <c r="S1" s="165"/>
      <c r="T1" s="174" t="s">
        <v>17</v>
      </c>
      <c r="U1" s="175"/>
      <c r="V1" s="176" t="s">
        <v>18</v>
      </c>
      <c r="W1" s="177"/>
      <c r="X1" s="177"/>
      <c r="Y1" s="177"/>
      <c r="Z1" s="177"/>
      <c r="AA1" s="177"/>
      <c r="AB1" s="177"/>
      <c r="AC1" s="177"/>
      <c r="AD1" s="177"/>
      <c r="AE1" s="177"/>
      <c r="AF1" s="177"/>
      <c r="AG1" s="177"/>
      <c r="AH1" s="177"/>
      <c r="AI1" s="177"/>
      <c r="AJ1" s="177"/>
      <c r="AK1" s="177"/>
      <c r="AL1" s="177"/>
      <c r="AM1" s="177"/>
      <c r="AN1" s="177"/>
      <c r="AO1" s="177"/>
      <c r="AP1" s="178"/>
      <c r="AS1" s="123" t="s">
        <v>1007</v>
      </c>
    </row>
    <row r="2" spans="1:45"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7" t="s">
        <v>343</v>
      </c>
      <c r="J2" s="28" t="s">
        <v>344</v>
      </c>
      <c r="K2" s="28" t="s">
        <v>345</v>
      </c>
      <c r="L2" s="28" t="s">
        <v>346</v>
      </c>
      <c r="M2" s="29" t="s">
        <v>347</v>
      </c>
      <c r="N2" s="22" t="s">
        <v>348</v>
      </c>
      <c r="O2" s="23" t="s">
        <v>349</v>
      </c>
      <c r="P2" s="23" t="s">
        <v>350</v>
      </c>
      <c r="Q2" s="23" t="s">
        <v>351</v>
      </c>
      <c r="R2" s="23" t="s">
        <v>352</v>
      </c>
      <c r="S2" s="30" t="s">
        <v>281</v>
      </c>
      <c r="T2" s="22" t="s">
        <v>353</v>
      </c>
      <c r="U2" s="24" t="s">
        <v>354</v>
      </c>
      <c r="V2" s="22" t="s">
        <v>355</v>
      </c>
      <c r="W2" s="23" t="s">
        <v>356</v>
      </c>
      <c r="X2" s="23" t="s">
        <v>357</v>
      </c>
      <c r="Y2" s="23" t="s">
        <v>358</v>
      </c>
      <c r="Z2" s="23" t="s">
        <v>288</v>
      </c>
      <c r="AA2" s="23" t="s">
        <v>359</v>
      </c>
      <c r="AB2" s="23" t="s">
        <v>281</v>
      </c>
      <c r="AC2" s="23" t="s">
        <v>360</v>
      </c>
      <c r="AD2" s="119" t="s">
        <v>361</v>
      </c>
      <c r="AE2" s="23" t="s">
        <v>362</v>
      </c>
      <c r="AF2" s="23" t="s">
        <v>363</v>
      </c>
      <c r="AG2" s="23" t="s">
        <v>364</v>
      </c>
      <c r="AH2" s="23" t="s">
        <v>365</v>
      </c>
      <c r="AI2" s="23" t="s">
        <v>366</v>
      </c>
      <c r="AJ2" s="23" t="s">
        <v>367</v>
      </c>
      <c r="AK2" s="23" t="s">
        <v>368</v>
      </c>
      <c r="AL2" s="23" t="s">
        <v>369</v>
      </c>
      <c r="AM2" s="23" t="s">
        <v>370</v>
      </c>
      <c r="AN2" s="23" t="s">
        <v>371</v>
      </c>
      <c r="AO2" s="23" t="s">
        <v>372</v>
      </c>
      <c r="AP2" s="24" t="s">
        <v>357</v>
      </c>
      <c r="AS2" s="119" t="str">
        <f>AD2</f>
        <v>Start of public consultation</v>
      </c>
    </row>
    <row r="3" spans="1:45" ht="13" x14ac:dyDescent="0.3">
      <c r="B3" s="20">
        <f t="shared" ref="B3:B42" si="0">IF(COUNTIF(I3:AP3,"-")&lt;COUNTA(I3:AP3),1,0)</f>
        <v>0</v>
      </c>
      <c r="C3" s="5">
        <f>'Table 1'!B4</f>
        <v>0</v>
      </c>
      <c r="D3" s="5">
        <f>'Table 1'!C4</f>
        <v>1</v>
      </c>
      <c r="E3" s="5" t="str">
        <f>'Table 1'!D4</f>
        <v>PAHs</v>
      </c>
      <c r="F3" s="5" t="str">
        <f>'Table 1'!E4</f>
        <v>A</v>
      </c>
      <c r="G3" s="5" t="str">
        <f>'Table 1'!F4</f>
        <v>NO2</v>
      </c>
      <c r="H3" s="12" t="str">
        <f>'Table 1'!G4</f>
        <v>10102-44-0</v>
      </c>
      <c r="I3" s="21" t="s">
        <v>56</v>
      </c>
      <c r="J3" s="25" t="s">
        <v>56</v>
      </c>
      <c r="K3" s="25" t="s">
        <v>56</v>
      </c>
      <c r="L3" s="25" t="s">
        <v>56</v>
      </c>
      <c r="M3" s="25" t="s">
        <v>56</v>
      </c>
      <c r="N3" s="25" t="s">
        <v>56</v>
      </c>
      <c r="O3" s="25" t="s">
        <v>56</v>
      </c>
      <c r="P3" s="25" t="s">
        <v>56</v>
      </c>
      <c r="Q3" s="25" t="s">
        <v>56</v>
      </c>
      <c r="R3" s="25" t="s">
        <v>56</v>
      </c>
      <c r="S3" s="25" t="s">
        <v>56</v>
      </c>
      <c r="T3" s="25" t="s">
        <v>56</v>
      </c>
      <c r="U3" s="25" t="s">
        <v>56</v>
      </c>
      <c r="V3" s="25" t="s">
        <v>56</v>
      </c>
      <c r="W3" s="25" t="s">
        <v>56</v>
      </c>
      <c r="X3" s="25" t="s">
        <v>56</v>
      </c>
      <c r="Y3" s="25" t="s">
        <v>56</v>
      </c>
      <c r="Z3" s="25" t="s">
        <v>56</v>
      </c>
      <c r="AA3" s="25" t="s">
        <v>56</v>
      </c>
      <c r="AB3" s="25" t="s">
        <v>56</v>
      </c>
      <c r="AC3" s="25" t="s">
        <v>56</v>
      </c>
      <c r="AD3" s="25" t="s">
        <v>56</v>
      </c>
      <c r="AE3" s="25" t="s">
        <v>56</v>
      </c>
      <c r="AF3" s="25" t="s">
        <v>56</v>
      </c>
      <c r="AG3" s="25" t="s">
        <v>56</v>
      </c>
      <c r="AH3" s="25" t="s">
        <v>56</v>
      </c>
      <c r="AI3" s="25" t="s">
        <v>56</v>
      </c>
      <c r="AJ3" s="25" t="s">
        <v>56</v>
      </c>
      <c r="AK3" s="25" t="s">
        <v>56</v>
      </c>
      <c r="AL3" s="25" t="s">
        <v>56</v>
      </c>
      <c r="AM3" s="25" t="s">
        <v>56</v>
      </c>
      <c r="AN3" s="25" t="s">
        <v>56</v>
      </c>
      <c r="AO3" s="25" t="s">
        <v>56</v>
      </c>
      <c r="AP3" s="26" t="s">
        <v>56</v>
      </c>
      <c r="AS3" s="121" t="str">
        <f t="shared" ref="AS3:AS42" ca="1" si="1">IFERROR(IF(_xlfn.DAYS(AD3,NOW())&gt;0,"Forthcoming","Passed"),"")</f>
        <v/>
      </c>
    </row>
    <row r="4" spans="1:45" ht="13" x14ac:dyDescent="0.3">
      <c r="B4" s="20">
        <f t="shared" si="0"/>
        <v>0</v>
      </c>
      <c r="C4" s="5">
        <f>'Table 1'!B5</f>
        <v>0</v>
      </c>
      <c r="D4" s="5">
        <f>'Table 1'!C5</f>
        <v>1</v>
      </c>
      <c r="E4" s="5" t="str">
        <f>'Table 1'!D5</f>
        <v>PAHs</v>
      </c>
      <c r="F4" s="5" t="str">
        <f>'Table 1'!E5</f>
        <v>A</v>
      </c>
      <c r="G4" s="5" t="str">
        <f>'Table 1'!F5</f>
        <v>SO2</v>
      </c>
      <c r="H4" s="12" t="str">
        <f>'Table 1'!G5</f>
        <v>7446-09-5</v>
      </c>
      <c r="I4" s="21" t="s">
        <v>56</v>
      </c>
      <c r="J4" s="25" t="s">
        <v>56</v>
      </c>
      <c r="K4" s="25" t="s">
        <v>56</v>
      </c>
      <c r="L4" s="25" t="s">
        <v>56</v>
      </c>
      <c r="M4" s="25" t="s">
        <v>56</v>
      </c>
      <c r="N4" s="25" t="s">
        <v>56</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5" t="s">
        <v>56</v>
      </c>
      <c r="AD4" s="25" t="s">
        <v>56</v>
      </c>
      <c r="AE4" s="25" t="s">
        <v>56</v>
      </c>
      <c r="AF4" s="25" t="s">
        <v>56</v>
      </c>
      <c r="AG4" s="25" t="s">
        <v>56</v>
      </c>
      <c r="AH4" s="25" t="s">
        <v>56</v>
      </c>
      <c r="AI4" s="25" t="s">
        <v>56</v>
      </c>
      <c r="AJ4" s="25" t="s">
        <v>56</v>
      </c>
      <c r="AK4" s="25" t="s">
        <v>56</v>
      </c>
      <c r="AL4" s="25" t="s">
        <v>56</v>
      </c>
      <c r="AM4" s="25" t="s">
        <v>56</v>
      </c>
      <c r="AN4" s="25" t="s">
        <v>56</v>
      </c>
      <c r="AO4" s="25" t="s">
        <v>56</v>
      </c>
      <c r="AP4" s="26" t="s">
        <v>56</v>
      </c>
      <c r="AS4" s="121" t="str">
        <f t="shared" ca="1" si="1"/>
        <v/>
      </c>
    </row>
    <row r="5" spans="1:45" ht="13" x14ac:dyDescent="0.3">
      <c r="B5" s="20">
        <f t="shared" si="0"/>
        <v>0</v>
      </c>
      <c r="C5" s="5">
        <f>'Table 1'!B6</f>
        <v>0</v>
      </c>
      <c r="D5" s="5">
        <f>'Table 1'!C6</f>
        <v>1</v>
      </c>
      <c r="E5" s="5" t="str">
        <f>'Table 1'!D6</f>
        <v>PAHs</v>
      </c>
      <c r="F5" s="5" t="str">
        <f>'Table 1'!E6</f>
        <v>A</v>
      </c>
      <c r="G5" s="5" t="str">
        <f>'Table 1'!F6</f>
        <v>O3</v>
      </c>
      <c r="H5" s="12" t="str">
        <f>'Table 1'!G6</f>
        <v>10028-15-6</v>
      </c>
      <c r="I5" s="21" t="s">
        <v>56</v>
      </c>
      <c r="J5" s="25" t="s">
        <v>56</v>
      </c>
      <c r="K5" s="25" t="s">
        <v>56</v>
      </c>
      <c r="L5" s="25" t="s">
        <v>56</v>
      </c>
      <c r="M5" s="25" t="s">
        <v>56</v>
      </c>
      <c r="N5" s="25" t="s">
        <v>56</v>
      </c>
      <c r="O5" s="25" t="s">
        <v>56</v>
      </c>
      <c r="P5" s="25" t="s">
        <v>56</v>
      </c>
      <c r="Q5" s="25" t="s">
        <v>56</v>
      </c>
      <c r="R5" s="25" t="s">
        <v>56</v>
      </c>
      <c r="S5" s="25" t="s">
        <v>56</v>
      </c>
      <c r="T5" s="25" t="s">
        <v>56</v>
      </c>
      <c r="U5" s="25" t="s">
        <v>56</v>
      </c>
      <c r="V5" s="25" t="s">
        <v>56</v>
      </c>
      <c r="W5" s="25" t="s">
        <v>56</v>
      </c>
      <c r="X5" s="25" t="s">
        <v>56</v>
      </c>
      <c r="Y5" s="25" t="s">
        <v>56</v>
      </c>
      <c r="Z5" s="25" t="s">
        <v>56</v>
      </c>
      <c r="AA5" s="25" t="s">
        <v>56</v>
      </c>
      <c r="AB5" s="25" t="s">
        <v>56</v>
      </c>
      <c r="AC5" s="25" t="s">
        <v>56</v>
      </c>
      <c r="AD5" s="25" t="s">
        <v>56</v>
      </c>
      <c r="AE5" s="25" t="s">
        <v>56</v>
      </c>
      <c r="AF5" s="25" t="s">
        <v>56</v>
      </c>
      <c r="AG5" s="25" t="s">
        <v>56</v>
      </c>
      <c r="AH5" s="25" t="s">
        <v>56</v>
      </c>
      <c r="AI5" s="25" t="s">
        <v>56</v>
      </c>
      <c r="AJ5" s="25" t="s">
        <v>56</v>
      </c>
      <c r="AK5" s="25" t="s">
        <v>56</v>
      </c>
      <c r="AL5" s="25" t="s">
        <v>56</v>
      </c>
      <c r="AM5" s="25" t="s">
        <v>56</v>
      </c>
      <c r="AN5" s="25" t="s">
        <v>56</v>
      </c>
      <c r="AO5" s="25" t="s">
        <v>56</v>
      </c>
      <c r="AP5" s="26" t="s">
        <v>56</v>
      </c>
      <c r="AS5" s="121" t="str">
        <f t="shared" ca="1" si="1"/>
        <v/>
      </c>
    </row>
    <row r="6" spans="1:45" ht="13" x14ac:dyDescent="0.3">
      <c r="B6" s="20">
        <f t="shared" si="0"/>
        <v>0</v>
      </c>
      <c r="C6" s="5">
        <f>'Table 1'!B7</f>
        <v>0</v>
      </c>
      <c r="D6" s="5">
        <f>'Table 1'!C7</f>
        <v>1</v>
      </c>
      <c r="E6" s="5" t="str">
        <f>'Table 1'!D7</f>
        <v>PAHs</v>
      </c>
      <c r="F6" s="5" t="str">
        <f>'Table 1'!E7</f>
        <v>A</v>
      </c>
      <c r="G6" s="5" t="str">
        <f>'Table 1'!F7</f>
        <v>CO</v>
      </c>
      <c r="H6" s="12" t="str">
        <f>'Table 1'!G7</f>
        <v>630-08-0</v>
      </c>
      <c r="I6" s="21" t="s">
        <v>56</v>
      </c>
      <c r="J6" s="25" t="s">
        <v>56</v>
      </c>
      <c r="K6" s="25" t="s">
        <v>56</v>
      </c>
      <c r="L6" s="25" t="s">
        <v>56</v>
      </c>
      <c r="M6" s="25" t="s">
        <v>56</v>
      </c>
      <c r="N6" s="25" t="s">
        <v>56</v>
      </c>
      <c r="O6" s="25" t="s">
        <v>56</v>
      </c>
      <c r="P6" s="25" t="s">
        <v>56</v>
      </c>
      <c r="Q6" s="25" t="s">
        <v>56</v>
      </c>
      <c r="R6" s="25" t="s">
        <v>56</v>
      </c>
      <c r="S6" s="25" t="s">
        <v>56</v>
      </c>
      <c r="T6" s="25" t="s">
        <v>56</v>
      </c>
      <c r="U6" s="25" t="s">
        <v>56</v>
      </c>
      <c r="V6" s="25" t="s">
        <v>56</v>
      </c>
      <c r="W6" s="25" t="s">
        <v>56</v>
      </c>
      <c r="X6" s="25" t="s">
        <v>56</v>
      </c>
      <c r="Y6" s="25" t="s">
        <v>56</v>
      </c>
      <c r="Z6" s="25" t="s">
        <v>56</v>
      </c>
      <c r="AA6" s="25" t="s">
        <v>56</v>
      </c>
      <c r="AB6" s="25" t="s">
        <v>56</v>
      </c>
      <c r="AC6" s="25" t="s">
        <v>56</v>
      </c>
      <c r="AD6" s="25" t="s">
        <v>56</v>
      </c>
      <c r="AE6" s="25" t="s">
        <v>56</v>
      </c>
      <c r="AF6" s="25" t="s">
        <v>56</v>
      </c>
      <c r="AG6" s="25" t="s">
        <v>56</v>
      </c>
      <c r="AH6" s="25" t="s">
        <v>56</v>
      </c>
      <c r="AI6" s="25" t="s">
        <v>56</v>
      </c>
      <c r="AJ6" s="25" t="s">
        <v>56</v>
      </c>
      <c r="AK6" s="25" t="s">
        <v>56</v>
      </c>
      <c r="AL6" s="25" t="s">
        <v>56</v>
      </c>
      <c r="AM6" s="25" t="s">
        <v>56</v>
      </c>
      <c r="AN6" s="25" t="s">
        <v>56</v>
      </c>
      <c r="AO6" s="25" t="s">
        <v>56</v>
      </c>
      <c r="AP6" s="26" t="s">
        <v>56</v>
      </c>
      <c r="AS6" s="121" t="str">
        <f t="shared" ca="1" si="1"/>
        <v/>
      </c>
    </row>
    <row r="7" spans="1:45" ht="13" x14ac:dyDescent="0.3">
      <c r="B7" s="20">
        <f t="shared" si="0"/>
        <v>0</v>
      </c>
      <c r="C7" s="5">
        <f>'Table 1'!B8</f>
        <v>0</v>
      </c>
      <c r="D7" s="5">
        <f>'Table 1'!C8</f>
        <v>1</v>
      </c>
      <c r="E7" s="5" t="str">
        <f>'Table 1'!D8</f>
        <v>PAHs</v>
      </c>
      <c r="F7" s="5" t="str">
        <f>'Table 1'!E8</f>
        <v>B</v>
      </c>
      <c r="G7" s="5" t="str">
        <f>'Table 1'!F8</f>
        <v>Acenaphthene</v>
      </c>
      <c r="H7" s="12" t="str">
        <f>'Table 1'!G8</f>
        <v>83-32-9</v>
      </c>
      <c r="I7" s="21" t="s">
        <v>56</v>
      </c>
      <c r="J7" s="25" t="s">
        <v>56</v>
      </c>
      <c r="K7" s="25" t="s">
        <v>56</v>
      </c>
      <c r="L7" s="25" t="s">
        <v>56</v>
      </c>
      <c r="M7" s="25" t="s">
        <v>56</v>
      </c>
      <c r="N7" s="25" t="s">
        <v>56</v>
      </c>
      <c r="O7" s="25" t="s">
        <v>56</v>
      </c>
      <c r="P7" s="25" t="s">
        <v>56</v>
      </c>
      <c r="Q7" s="25" t="s">
        <v>56</v>
      </c>
      <c r="R7" s="25" t="s">
        <v>56</v>
      </c>
      <c r="S7" s="25" t="s">
        <v>56</v>
      </c>
      <c r="T7" s="25" t="s">
        <v>56</v>
      </c>
      <c r="U7" s="25" t="s">
        <v>56</v>
      </c>
      <c r="V7" s="25" t="s">
        <v>56</v>
      </c>
      <c r="W7" s="25" t="s">
        <v>56</v>
      </c>
      <c r="X7" s="25" t="s">
        <v>56</v>
      </c>
      <c r="Y7" s="25" t="s">
        <v>56</v>
      </c>
      <c r="Z7" s="25" t="s">
        <v>56</v>
      </c>
      <c r="AA7" s="25" t="s">
        <v>56</v>
      </c>
      <c r="AB7" s="25" t="s">
        <v>56</v>
      </c>
      <c r="AC7" s="25" t="s">
        <v>56</v>
      </c>
      <c r="AD7" s="25" t="s">
        <v>56</v>
      </c>
      <c r="AE7" s="25" t="s">
        <v>56</v>
      </c>
      <c r="AF7" s="25" t="s">
        <v>56</v>
      </c>
      <c r="AG7" s="25" t="s">
        <v>56</v>
      </c>
      <c r="AH7" s="25" t="s">
        <v>56</v>
      </c>
      <c r="AI7" s="25" t="s">
        <v>56</v>
      </c>
      <c r="AJ7" s="25" t="s">
        <v>56</v>
      </c>
      <c r="AK7" s="25" t="s">
        <v>56</v>
      </c>
      <c r="AL7" s="25" t="s">
        <v>56</v>
      </c>
      <c r="AM7" s="25" t="s">
        <v>56</v>
      </c>
      <c r="AN7" s="25" t="s">
        <v>56</v>
      </c>
      <c r="AO7" s="25" t="s">
        <v>56</v>
      </c>
      <c r="AP7" s="26" t="s">
        <v>56</v>
      </c>
      <c r="AS7" s="121" t="str">
        <f t="shared" ca="1" si="1"/>
        <v/>
      </c>
    </row>
    <row r="8" spans="1:45"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25" t="s">
        <v>56</v>
      </c>
      <c r="K8" s="25" t="s">
        <v>56</v>
      </c>
      <c r="L8" s="25" t="s">
        <v>56</v>
      </c>
      <c r="M8" s="25" t="s">
        <v>56</v>
      </c>
      <c r="N8" s="25" t="s">
        <v>56</v>
      </c>
      <c r="O8" s="25" t="s">
        <v>56</v>
      </c>
      <c r="P8" s="25" t="s">
        <v>56</v>
      </c>
      <c r="Q8" s="25" t="s">
        <v>56</v>
      </c>
      <c r="R8" s="25" t="s">
        <v>56</v>
      </c>
      <c r="S8" s="25" t="s">
        <v>56</v>
      </c>
      <c r="T8" s="25" t="s">
        <v>56</v>
      </c>
      <c r="U8" s="25" t="s">
        <v>56</v>
      </c>
      <c r="V8" s="25" t="s">
        <v>56</v>
      </c>
      <c r="W8" s="25" t="s">
        <v>56</v>
      </c>
      <c r="X8" s="25" t="s">
        <v>56</v>
      </c>
      <c r="Y8" s="25" t="s">
        <v>56</v>
      </c>
      <c r="Z8" s="25" t="s">
        <v>56</v>
      </c>
      <c r="AA8" s="25" t="s">
        <v>56</v>
      </c>
      <c r="AB8" s="25" t="s">
        <v>56</v>
      </c>
      <c r="AC8" s="25" t="s">
        <v>56</v>
      </c>
      <c r="AD8" s="25" t="s">
        <v>56</v>
      </c>
      <c r="AE8" s="25" t="s">
        <v>56</v>
      </c>
      <c r="AF8" s="25" t="s">
        <v>56</v>
      </c>
      <c r="AG8" s="25" t="s">
        <v>56</v>
      </c>
      <c r="AH8" s="25" t="s">
        <v>56</v>
      </c>
      <c r="AI8" s="25" t="s">
        <v>56</v>
      </c>
      <c r="AJ8" s="25" t="s">
        <v>56</v>
      </c>
      <c r="AK8" s="25" t="s">
        <v>56</v>
      </c>
      <c r="AL8" s="25" t="s">
        <v>56</v>
      </c>
      <c r="AM8" s="25" t="s">
        <v>56</v>
      </c>
      <c r="AN8" s="25" t="s">
        <v>56</v>
      </c>
      <c r="AO8" s="25" t="s">
        <v>56</v>
      </c>
      <c r="AP8" s="26" t="s">
        <v>56</v>
      </c>
      <c r="AS8" s="121" t="str">
        <f t="shared" ca="1" si="1"/>
        <v/>
      </c>
    </row>
    <row r="9" spans="1:45" ht="13" x14ac:dyDescent="0.3">
      <c r="B9" s="20">
        <f t="shared" si="0"/>
        <v>1</v>
      </c>
      <c r="C9" s="5">
        <f>'Table 1'!B10</f>
        <v>0</v>
      </c>
      <c r="D9" s="5">
        <f>'Table 1'!C10</f>
        <v>1</v>
      </c>
      <c r="E9" s="5" t="str">
        <f>'Table 1'!D10</f>
        <v>PAHs</v>
      </c>
      <c r="F9" s="5" t="str">
        <f>'Table 1'!E10</f>
        <v>B</v>
      </c>
      <c r="G9" s="5" t="str">
        <f>'Table 1'!F10</f>
        <v>Anthracene</v>
      </c>
      <c r="H9" s="12" t="str">
        <f>'Table 1'!G10</f>
        <v>120-12-7</v>
      </c>
      <c r="I9" s="21" t="s">
        <v>56</v>
      </c>
      <c r="J9" s="25" t="s">
        <v>56</v>
      </c>
      <c r="K9" s="25" t="s">
        <v>56</v>
      </c>
      <c r="L9" s="25" t="s">
        <v>56</v>
      </c>
      <c r="M9" s="25" t="s">
        <v>390</v>
      </c>
      <c r="N9" s="25" t="s">
        <v>374</v>
      </c>
      <c r="O9" s="140" t="s">
        <v>400</v>
      </c>
      <c r="P9" s="140" t="s">
        <v>401</v>
      </c>
      <c r="Q9" s="140" t="s">
        <v>402</v>
      </c>
      <c r="R9" s="140" t="s">
        <v>403</v>
      </c>
      <c r="S9" s="25" t="s">
        <v>308</v>
      </c>
      <c r="T9" s="25">
        <v>0</v>
      </c>
      <c r="U9" s="25" t="s">
        <v>404</v>
      </c>
      <c r="V9" s="25" t="s">
        <v>373</v>
      </c>
      <c r="W9" s="25" t="s">
        <v>375</v>
      </c>
      <c r="X9" s="25" t="s">
        <v>376</v>
      </c>
      <c r="Y9" s="25" t="s">
        <v>376</v>
      </c>
      <c r="Z9" s="25" t="s">
        <v>308</v>
      </c>
      <c r="AA9" s="25" t="s">
        <v>377</v>
      </c>
      <c r="AB9" s="25" t="s">
        <v>308</v>
      </c>
      <c r="AC9" s="25" t="s">
        <v>390</v>
      </c>
      <c r="AD9" s="25" t="s">
        <v>378</v>
      </c>
      <c r="AE9" s="25" t="s">
        <v>379</v>
      </c>
      <c r="AF9" s="140" t="s">
        <v>405</v>
      </c>
      <c r="AG9" s="140" t="s">
        <v>406</v>
      </c>
      <c r="AH9" s="25" t="s">
        <v>380</v>
      </c>
      <c r="AI9" s="140" t="s">
        <v>407</v>
      </c>
      <c r="AJ9" s="25" t="s">
        <v>391</v>
      </c>
      <c r="AK9" s="140" t="s">
        <v>408</v>
      </c>
      <c r="AL9" s="25" t="s">
        <v>308</v>
      </c>
      <c r="AM9" s="25" t="s">
        <v>308</v>
      </c>
      <c r="AN9" s="25" t="s">
        <v>308</v>
      </c>
      <c r="AO9" s="25" t="s">
        <v>374</v>
      </c>
      <c r="AP9" s="26" t="s">
        <v>374</v>
      </c>
      <c r="AS9" s="121" t="str">
        <f t="shared" ca="1" si="1"/>
        <v>Passed</v>
      </c>
    </row>
    <row r="10" spans="1:45" ht="13" x14ac:dyDescent="0.3">
      <c r="A10" s="44" t="s">
        <v>873</v>
      </c>
      <c r="B10" s="20">
        <f t="shared" si="0"/>
        <v>1</v>
      </c>
      <c r="C10" s="5">
        <f>'Table 1'!B11</f>
        <v>0</v>
      </c>
      <c r="D10" s="5">
        <f>'Table 1'!C11</f>
        <v>1</v>
      </c>
      <c r="E10" s="5" t="str">
        <f>'Table 1'!D11</f>
        <v>PAHs</v>
      </c>
      <c r="F10" s="5" t="str">
        <f>'Table 1'!E11</f>
        <v>B</v>
      </c>
      <c r="G10" s="5" t="str">
        <f>'Table 1'!F11</f>
        <v>BaA</v>
      </c>
      <c r="H10" s="12" t="str">
        <f>'Table 1'!G11</f>
        <v>56-55-3</v>
      </c>
      <c r="I10" s="21" t="s">
        <v>56</v>
      </c>
      <c r="J10" s="25" t="s">
        <v>56</v>
      </c>
      <c r="K10" s="25" t="s">
        <v>56</v>
      </c>
      <c r="L10" s="25" t="s">
        <v>56</v>
      </c>
      <c r="M10" s="25" t="s">
        <v>409</v>
      </c>
      <c r="N10" s="25" t="s">
        <v>393</v>
      </c>
      <c r="O10" s="140" t="s">
        <v>410</v>
      </c>
      <c r="P10" s="140" t="s">
        <v>411</v>
      </c>
      <c r="Q10" s="140" t="s">
        <v>412</v>
      </c>
      <c r="R10" s="140" t="s">
        <v>413</v>
      </c>
      <c r="S10" s="25" t="s">
        <v>308</v>
      </c>
      <c r="T10" s="25">
        <v>0</v>
      </c>
      <c r="U10" s="25" t="s">
        <v>414</v>
      </c>
      <c r="V10" s="25" t="s">
        <v>373</v>
      </c>
      <c r="W10" s="25" t="s">
        <v>415</v>
      </c>
      <c r="X10" s="25" t="s">
        <v>381</v>
      </c>
      <c r="Y10" s="25" t="s">
        <v>381</v>
      </c>
      <c r="Z10" s="25" t="s">
        <v>308</v>
      </c>
      <c r="AA10" s="25" t="s">
        <v>377</v>
      </c>
      <c r="AB10" s="25" t="s">
        <v>308</v>
      </c>
      <c r="AC10" s="25" t="s">
        <v>409</v>
      </c>
      <c r="AD10" s="25" t="s">
        <v>382</v>
      </c>
      <c r="AE10" s="25" t="s">
        <v>383</v>
      </c>
      <c r="AF10" s="140" t="s">
        <v>416</v>
      </c>
      <c r="AG10" s="140" t="s">
        <v>417</v>
      </c>
      <c r="AH10" s="25" t="s">
        <v>384</v>
      </c>
      <c r="AI10" s="140" t="s">
        <v>418</v>
      </c>
      <c r="AJ10" s="25" t="s">
        <v>394</v>
      </c>
      <c r="AK10" s="140" t="s">
        <v>419</v>
      </c>
      <c r="AL10" s="25" t="s">
        <v>308</v>
      </c>
      <c r="AM10" s="25" t="s">
        <v>308</v>
      </c>
      <c r="AN10" s="25" t="s">
        <v>308</v>
      </c>
      <c r="AO10" s="25" t="s">
        <v>393</v>
      </c>
      <c r="AP10" s="26" t="s">
        <v>393</v>
      </c>
      <c r="AS10" s="121" t="str">
        <f t="shared" ca="1" si="1"/>
        <v>Passed</v>
      </c>
    </row>
    <row r="11" spans="1:45" ht="13" x14ac:dyDescent="0.3">
      <c r="A11" s="44" t="s">
        <v>873</v>
      </c>
      <c r="B11" s="20">
        <f t="shared" si="0"/>
        <v>1</v>
      </c>
      <c r="C11" s="5">
        <f>'Table 1'!B12</f>
        <v>0</v>
      </c>
      <c r="D11" s="5">
        <f>'Table 1'!C12</f>
        <v>1</v>
      </c>
      <c r="E11" s="5" t="str">
        <f>'Table 1'!D12</f>
        <v>PAHs</v>
      </c>
      <c r="F11" s="5" t="str">
        <f>'Table 1'!E12</f>
        <v>B</v>
      </c>
      <c r="G11" s="5" t="str">
        <f>'Table 1'!F12</f>
        <v>BaP</v>
      </c>
      <c r="H11" s="12" t="str">
        <f>'Table 1'!G12</f>
        <v>50-32-8</v>
      </c>
      <c r="I11" s="21" t="s">
        <v>56</v>
      </c>
      <c r="J11" s="25" t="s">
        <v>56</v>
      </c>
      <c r="K11" s="25" t="s">
        <v>56</v>
      </c>
      <c r="L11" s="25" t="s">
        <v>56</v>
      </c>
      <c r="M11" s="25" t="s">
        <v>420</v>
      </c>
      <c r="N11" s="25" t="s">
        <v>421</v>
      </c>
      <c r="O11" s="140" t="s">
        <v>422</v>
      </c>
      <c r="P11" s="140" t="s">
        <v>423</v>
      </c>
      <c r="Q11" s="140" t="s">
        <v>424</v>
      </c>
      <c r="R11" s="140" t="s">
        <v>425</v>
      </c>
      <c r="S11" s="25" t="s">
        <v>308</v>
      </c>
      <c r="T11" s="25">
        <v>0</v>
      </c>
      <c r="U11" s="25" t="s">
        <v>426</v>
      </c>
      <c r="V11" s="25" t="s">
        <v>373</v>
      </c>
      <c r="W11" s="25" t="s">
        <v>427</v>
      </c>
      <c r="X11" s="25" t="s">
        <v>428</v>
      </c>
      <c r="Y11" s="25" t="s">
        <v>428</v>
      </c>
      <c r="Z11" s="25" t="s">
        <v>308</v>
      </c>
      <c r="AA11" s="25" t="s">
        <v>377</v>
      </c>
      <c r="AB11" s="25" t="s">
        <v>308</v>
      </c>
      <c r="AC11" s="25" t="s">
        <v>420</v>
      </c>
      <c r="AD11" s="25" t="s">
        <v>429</v>
      </c>
      <c r="AE11" s="25" t="s">
        <v>430</v>
      </c>
      <c r="AF11" s="140" t="s">
        <v>431</v>
      </c>
      <c r="AG11" s="140" t="s">
        <v>432</v>
      </c>
      <c r="AH11" s="25" t="s">
        <v>396</v>
      </c>
      <c r="AI11" s="140" t="s">
        <v>433</v>
      </c>
      <c r="AJ11" s="25" t="s">
        <v>434</v>
      </c>
      <c r="AK11" s="140" t="s">
        <v>435</v>
      </c>
      <c r="AL11" s="25" t="s">
        <v>308</v>
      </c>
      <c r="AM11" s="25" t="s">
        <v>308</v>
      </c>
      <c r="AN11" s="25" t="s">
        <v>308</v>
      </c>
      <c r="AO11" s="25" t="s">
        <v>421</v>
      </c>
      <c r="AP11" s="26" t="s">
        <v>421</v>
      </c>
      <c r="AS11" s="121" t="str">
        <f t="shared" ca="1" si="1"/>
        <v>Passed</v>
      </c>
    </row>
    <row r="12" spans="1:45" ht="13" x14ac:dyDescent="0.3">
      <c r="A12" s="44" t="s">
        <v>873</v>
      </c>
      <c r="B12" s="20">
        <f t="shared" si="0"/>
        <v>0</v>
      </c>
      <c r="C12" s="5">
        <f>'Table 1'!B13</f>
        <v>0</v>
      </c>
      <c r="D12" s="5">
        <f>'Table 1'!C13</f>
        <v>1</v>
      </c>
      <c r="E12" s="5" t="str">
        <f>'Table 1'!D13</f>
        <v>PAHs</v>
      </c>
      <c r="F12" s="5" t="str">
        <f>'Table 1'!E13</f>
        <v>B</v>
      </c>
      <c r="G12" s="5" t="str">
        <f>'Table 1'!F13</f>
        <v>BbFA</v>
      </c>
      <c r="H12" s="12" t="str">
        <f>'Table 1'!G13</f>
        <v>205-99-2</v>
      </c>
      <c r="I12" s="21" t="s">
        <v>56</v>
      </c>
      <c r="J12" s="25" t="s">
        <v>56</v>
      </c>
      <c r="K12" s="25" t="s">
        <v>56</v>
      </c>
      <c r="L12" s="25" t="s">
        <v>56</v>
      </c>
      <c r="M12" s="25" t="s">
        <v>56</v>
      </c>
      <c r="N12" s="25" t="s">
        <v>56</v>
      </c>
      <c r="O12" s="25" t="s">
        <v>56</v>
      </c>
      <c r="P12" s="25" t="s">
        <v>56</v>
      </c>
      <c r="Q12" s="25" t="s">
        <v>56</v>
      </c>
      <c r="R12" s="25" t="s">
        <v>56</v>
      </c>
      <c r="S12" s="25" t="s">
        <v>56</v>
      </c>
      <c r="T12" s="25" t="s">
        <v>56</v>
      </c>
      <c r="U12" s="25" t="s">
        <v>56</v>
      </c>
      <c r="V12" s="25" t="s">
        <v>56</v>
      </c>
      <c r="W12" s="25" t="s">
        <v>56</v>
      </c>
      <c r="X12" s="25" t="s">
        <v>56</v>
      </c>
      <c r="Y12" s="25" t="s">
        <v>56</v>
      </c>
      <c r="Z12" s="25" t="s">
        <v>56</v>
      </c>
      <c r="AA12" s="25" t="s">
        <v>56</v>
      </c>
      <c r="AB12" s="25" t="s">
        <v>56</v>
      </c>
      <c r="AC12" s="25" t="s">
        <v>56</v>
      </c>
      <c r="AD12" s="25" t="s">
        <v>56</v>
      </c>
      <c r="AE12" s="25" t="s">
        <v>56</v>
      </c>
      <c r="AF12" s="25" t="s">
        <v>56</v>
      </c>
      <c r="AG12" s="25" t="s">
        <v>56</v>
      </c>
      <c r="AH12" s="25" t="s">
        <v>56</v>
      </c>
      <c r="AI12" s="25" t="s">
        <v>56</v>
      </c>
      <c r="AJ12" s="25" t="s">
        <v>56</v>
      </c>
      <c r="AK12" s="25" t="s">
        <v>56</v>
      </c>
      <c r="AL12" s="25" t="s">
        <v>56</v>
      </c>
      <c r="AM12" s="25" t="s">
        <v>56</v>
      </c>
      <c r="AN12" s="25" t="s">
        <v>56</v>
      </c>
      <c r="AO12" s="25" t="s">
        <v>56</v>
      </c>
      <c r="AP12" s="26" t="s">
        <v>56</v>
      </c>
      <c r="AS12" s="121" t="str">
        <f t="shared" ca="1" si="1"/>
        <v/>
      </c>
    </row>
    <row r="13" spans="1:45" ht="13" x14ac:dyDescent="0.3">
      <c r="B13" s="20">
        <f t="shared" si="0"/>
        <v>0</v>
      </c>
      <c r="C13" s="5">
        <f>'Table 1'!B14</f>
        <v>0</v>
      </c>
      <c r="D13" s="5">
        <f>'Table 1'!C14</f>
        <v>1</v>
      </c>
      <c r="E13" s="5" t="str">
        <f>'Table 1'!D14</f>
        <v>PAHs</v>
      </c>
      <c r="F13" s="5" t="str">
        <f>'Table 1'!E14</f>
        <v>B</v>
      </c>
      <c r="G13" s="5" t="str">
        <f>'Table 1'!F14</f>
        <v>BeP</v>
      </c>
      <c r="H13" s="12" t="str">
        <f>'Table 1'!G14</f>
        <v>192-97-2</v>
      </c>
      <c r="I13" s="21" t="s">
        <v>56</v>
      </c>
      <c r="J13" s="25" t="s">
        <v>56</v>
      </c>
      <c r="K13" s="25" t="s">
        <v>56</v>
      </c>
      <c r="L13" s="25" t="s">
        <v>56</v>
      </c>
      <c r="M13" s="25" t="s">
        <v>56</v>
      </c>
      <c r="N13" s="25" t="s">
        <v>56</v>
      </c>
      <c r="O13" s="25" t="s">
        <v>56</v>
      </c>
      <c r="P13" s="25" t="s">
        <v>56</v>
      </c>
      <c r="Q13" s="25" t="s">
        <v>56</v>
      </c>
      <c r="R13" s="25" t="s">
        <v>56</v>
      </c>
      <c r="S13" s="25" t="s">
        <v>56</v>
      </c>
      <c r="T13" s="25" t="s">
        <v>56</v>
      </c>
      <c r="U13" s="25" t="s">
        <v>56</v>
      </c>
      <c r="V13" s="25" t="s">
        <v>56</v>
      </c>
      <c r="W13" s="25" t="s">
        <v>56</v>
      </c>
      <c r="X13" s="25" t="s">
        <v>56</v>
      </c>
      <c r="Y13" s="25" t="s">
        <v>56</v>
      </c>
      <c r="Z13" s="25" t="s">
        <v>56</v>
      </c>
      <c r="AA13" s="25" t="s">
        <v>56</v>
      </c>
      <c r="AB13" s="25" t="s">
        <v>56</v>
      </c>
      <c r="AC13" s="25" t="s">
        <v>56</v>
      </c>
      <c r="AD13" s="25" t="s">
        <v>56</v>
      </c>
      <c r="AE13" s="25" t="s">
        <v>56</v>
      </c>
      <c r="AF13" s="25" t="s">
        <v>56</v>
      </c>
      <c r="AG13" s="25" t="s">
        <v>56</v>
      </c>
      <c r="AH13" s="25" t="s">
        <v>56</v>
      </c>
      <c r="AI13" s="25" t="s">
        <v>56</v>
      </c>
      <c r="AJ13" s="25" t="s">
        <v>56</v>
      </c>
      <c r="AK13" s="25" t="s">
        <v>56</v>
      </c>
      <c r="AL13" s="25" t="s">
        <v>56</v>
      </c>
      <c r="AM13" s="25" t="s">
        <v>56</v>
      </c>
      <c r="AN13" s="25" t="s">
        <v>56</v>
      </c>
      <c r="AO13" s="25" t="s">
        <v>56</v>
      </c>
      <c r="AP13" s="26" t="s">
        <v>56</v>
      </c>
      <c r="AS13" s="121" t="str">
        <f t="shared" ca="1" si="1"/>
        <v/>
      </c>
    </row>
    <row r="14" spans="1:45" ht="13" x14ac:dyDescent="0.3">
      <c r="B14" s="20">
        <f t="shared" si="0"/>
        <v>1</v>
      </c>
      <c r="C14" s="5">
        <f>'Table 1'!B15</f>
        <v>0</v>
      </c>
      <c r="D14" s="5">
        <f>'Table 1'!C15</f>
        <v>1</v>
      </c>
      <c r="E14" s="5" t="str">
        <f>'Table 1'!D15</f>
        <v>PAHs</v>
      </c>
      <c r="F14" s="5" t="str">
        <f>'Table 1'!E15</f>
        <v>B</v>
      </c>
      <c r="G14" s="5" t="str">
        <f>'Table 1'!F15</f>
        <v>Benzo(ghi)perylene</v>
      </c>
      <c r="H14" s="12" t="str">
        <f>'Table 1'!G15</f>
        <v>191-24-2</v>
      </c>
      <c r="I14" s="21" t="s">
        <v>56</v>
      </c>
      <c r="J14" s="25" t="s">
        <v>56</v>
      </c>
      <c r="K14" s="25" t="s">
        <v>56</v>
      </c>
      <c r="L14" s="25" t="s">
        <v>56</v>
      </c>
      <c r="M14" s="25" t="s">
        <v>387</v>
      </c>
      <c r="N14" s="25" t="s">
        <v>398</v>
      </c>
      <c r="O14" s="140" t="s">
        <v>436</v>
      </c>
      <c r="P14" s="140" t="s">
        <v>437</v>
      </c>
      <c r="Q14" s="140" t="s">
        <v>438</v>
      </c>
      <c r="R14" s="140" t="s">
        <v>439</v>
      </c>
      <c r="S14" s="25" t="s">
        <v>308</v>
      </c>
      <c r="T14" s="25">
        <v>0</v>
      </c>
      <c r="U14" s="25" t="s">
        <v>440</v>
      </c>
      <c r="V14" s="25" t="s">
        <v>373</v>
      </c>
      <c r="W14" s="25" t="s">
        <v>341</v>
      </c>
      <c r="X14" s="25" t="s">
        <v>441</v>
      </c>
      <c r="Y14" s="25" t="s">
        <v>441</v>
      </c>
      <c r="Z14" s="25" t="s">
        <v>308</v>
      </c>
      <c r="AA14" s="25" t="s">
        <v>399</v>
      </c>
      <c r="AB14" s="25" t="s">
        <v>308</v>
      </c>
      <c r="AC14" s="25" t="s">
        <v>387</v>
      </c>
      <c r="AD14" s="25" t="s">
        <v>442</v>
      </c>
      <c r="AE14" s="25" t="s">
        <v>443</v>
      </c>
      <c r="AF14" s="140" t="s">
        <v>444</v>
      </c>
      <c r="AG14" s="140" t="s">
        <v>445</v>
      </c>
      <c r="AH14" s="25" t="s">
        <v>446</v>
      </c>
      <c r="AI14" s="140" t="s">
        <v>447</v>
      </c>
      <c r="AJ14" s="25" t="s">
        <v>448</v>
      </c>
      <c r="AK14" s="140" t="s">
        <v>449</v>
      </c>
      <c r="AL14" s="25" t="s">
        <v>308</v>
      </c>
      <c r="AM14" s="25" t="s">
        <v>308</v>
      </c>
      <c r="AN14" s="25" t="s">
        <v>308</v>
      </c>
      <c r="AO14" s="25" t="s">
        <v>398</v>
      </c>
      <c r="AP14" s="26" t="s">
        <v>398</v>
      </c>
      <c r="AS14" s="121" t="str">
        <f t="shared" ca="1" si="1"/>
        <v>Passed</v>
      </c>
    </row>
    <row r="15" spans="1:45" ht="13" x14ac:dyDescent="0.3">
      <c r="B15" s="20">
        <f t="shared" si="0"/>
        <v>0</v>
      </c>
      <c r="C15" s="5">
        <f>'Table 1'!B16</f>
        <v>0</v>
      </c>
      <c r="D15" s="5">
        <f>'Table 1'!C16</f>
        <v>1</v>
      </c>
      <c r="E15" s="5" t="str">
        <f>'Table 1'!D16</f>
        <v>PAHs</v>
      </c>
      <c r="F15" s="5" t="str">
        <f>'Table 1'!E16</f>
        <v>B</v>
      </c>
      <c r="G15" s="5" t="str">
        <f>'Table 1'!F16</f>
        <v>BjFA</v>
      </c>
      <c r="H15" s="12" t="str">
        <f>'Table 1'!G16</f>
        <v>205-82-3</v>
      </c>
      <c r="I15" s="21" t="s">
        <v>56</v>
      </c>
      <c r="J15" s="25" t="s">
        <v>56</v>
      </c>
      <c r="K15" s="25" t="s">
        <v>56</v>
      </c>
      <c r="L15" s="25" t="s">
        <v>56</v>
      </c>
      <c r="M15" s="25" t="s">
        <v>56</v>
      </c>
      <c r="N15" s="25" t="s">
        <v>56</v>
      </c>
      <c r="O15" s="25" t="s">
        <v>56</v>
      </c>
      <c r="P15" s="25" t="s">
        <v>56</v>
      </c>
      <c r="Q15" s="25" t="s">
        <v>56</v>
      </c>
      <c r="R15" s="25" t="s">
        <v>56</v>
      </c>
      <c r="S15" s="25" t="s">
        <v>56</v>
      </c>
      <c r="T15" s="25" t="s">
        <v>56</v>
      </c>
      <c r="U15" s="25" t="s">
        <v>56</v>
      </c>
      <c r="V15" s="25" t="s">
        <v>56</v>
      </c>
      <c r="W15" s="25" t="s">
        <v>56</v>
      </c>
      <c r="X15" s="25" t="s">
        <v>56</v>
      </c>
      <c r="Y15" s="25" t="s">
        <v>56</v>
      </c>
      <c r="Z15" s="25" t="s">
        <v>56</v>
      </c>
      <c r="AA15" s="25" t="s">
        <v>56</v>
      </c>
      <c r="AB15" s="25" t="s">
        <v>56</v>
      </c>
      <c r="AC15" s="25" t="s">
        <v>56</v>
      </c>
      <c r="AD15" s="25" t="s">
        <v>56</v>
      </c>
      <c r="AE15" s="25" t="s">
        <v>56</v>
      </c>
      <c r="AF15" s="25" t="s">
        <v>56</v>
      </c>
      <c r="AG15" s="25" t="s">
        <v>56</v>
      </c>
      <c r="AH15" s="25" t="s">
        <v>56</v>
      </c>
      <c r="AI15" s="25" t="s">
        <v>56</v>
      </c>
      <c r="AJ15" s="25" t="s">
        <v>56</v>
      </c>
      <c r="AK15" s="25" t="s">
        <v>56</v>
      </c>
      <c r="AL15" s="25" t="s">
        <v>56</v>
      </c>
      <c r="AM15" s="25" t="s">
        <v>56</v>
      </c>
      <c r="AN15" s="25" t="s">
        <v>56</v>
      </c>
      <c r="AO15" s="25" t="s">
        <v>56</v>
      </c>
      <c r="AP15" s="26" t="s">
        <v>56</v>
      </c>
      <c r="AS15" s="121" t="str">
        <f t="shared" ca="1" si="1"/>
        <v/>
      </c>
    </row>
    <row r="16" spans="1:45" ht="13" x14ac:dyDescent="0.3">
      <c r="A16" s="44" t="s">
        <v>873</v>
      </c>
      <c r="B16" s="20">
        <f t="shared" si="0"/>
        <v>1</v>
      </c>
      <c r="C16" s="5">
        <f>'Table 1'!B17</f>
        <v>0</v>
      </c>
      <c r="D16" s="5">
        <f>'Table 1'!C17</f>
        <v>1</v>
      </c>
      <c r="E16" s="5" t="str">
        <f>'Table 1'!D17</f>
        <v>PAHs</v>
      </c>
      <c r="F16" s="5" t="str">
        <f>'Table 1'!E17</f>
        <v>B</v>
      </c>
      <c r="G16" s="5" t="str">
        <f>'Table 1'!F17</f>
        <v>BkFA</v>
      </c>
      <c r="H16" s="12" t="str">
        <f>'Table 1'!G17</f>
        <v>207-08-9</v>
      </c>
      <c r="I16" s="21" t="s">
        <v>56</v>
      </c>
      <c r="J16" s="25" t="s">
        <v>56</v>
      </c>
      <c r="K16" s="25" t="s">
        <v>56</v>
      </c>
      <c r="L16" s="25" t="s">
        <v>56</v>
      </c>
      <c r="M16" s="25" t="s">
        <v>409</v>
      </c>
      <c r="N16" s="25" t="s">
        <v>450</v>
      </c>
      <c r="O16" s="140" t="s">
        <v>451</v>
      </c>
      <c r="P16" s="140" t="s">
        <v>452</v>
      </c>
      <c r="Q16" s="140" t="s">
        <v>453</v>
      </c>
      <c r="R16" s="140" t="s">
        <v>454</v>
      </c>
      <c r="S16" s="25" t="s">
        <v>308</v>
      </c>
      <c r="T16" s="25" t="s">
        <v>56</v>
      </c>
      <c r="U16" s="25" t="s">
        <v>56</v>
      </c>
      <c r="V16" s="25" t="s">
        <v>373</v>
      </c>
      <c r="W16" s="25" t="s">
        <v>455</v>
      </c>
      <c r="X16" s="25" t="s">
        <v>397</v>
      </c>
      <c r="Y16" s="25" t="s">
        <v>397</v>
      </c>
      <c r="Z16" s="25" t="s">
        <v>308</v>
      </c>
      <c r="AA16" s="25" t="s">
        <v>456</v>
      </c>
      <c r="AB16" s="25" t="s">
        <v>308</v>
      </c>
      <c r="AC16" s="25" t="s">
        <v>409</v>
      </c>
      <c r="AD16" s="25" t="s">
        <v>457</v>
      </c>
      <c r="AE16" s="25" t="s">
        <v>458</v>
      </c>
      <c r="AF16" s="140" t="s">
        <v>459</v>
      </c>
      <c r="AG16" s="140" t="s">
        <v>460</v>
      </c>
      <c r="AH16" s="25" t="s">
        <v>446</v>
      </c>
      <c r="AI16" s="140" t="s">
        <v>461</v>
      </c>
      <c r="AJ16" s="25" t="s">
        <v>462</v>
      </c>
      <c r="AK16" s="140" t="s">
        <v>463</v>
      </c>
      <c r="AL16" s="25" t="s">
        <v>308</v>
      </c>
      <c r="AM16" s="25" t="s">
        <v>308</v>
      </c>
      <c r="AN16" s="25" t="s">
        <v>308</v>
      </c>
      <c r="AO16" s="25" t="s">
        <v>450</v>
      </c>
      <c r="AP16" s="26" t="s">
        <v>464</v>
      </c>
      <c r="AS16" s="121" t="str">
        <f t="shared" ca="1" si="1"/>
        <v>Passed</v>
      </c>
    </row>
    <row r="17" spans="1:45" ht="13" x14ac:dyDescent="0.3">
      <c r="A17" s="44" t="s">
        <v>873</v>
      </c>
      <c r="B17" s="20">
        <f t="shared" si="0"/>
        <v>0</v>
      </c>
      <c r="C17" s="5">
        <f>'Table 1'!B18</f>
        <v>0</v>
      </c>
      <c r="D17" s="5">
        <f>'Table 1'!C18</f>
        <v>1</v>
      </c>
      <c r="E17" s="5" t="str">
        <f>'Table 1'!D18</f>
        <v>PAHs</v>
      </c>
      <c r="F17" s="5" t="str">
        <f>'Table 1'!E18</f>
        <v>B</v>
      </c>
      <c r="G17" s="5" t="str">
        <f>'Table 1'!F18</f>
        <v>Dibenzo(ah)anthracene</v>
      </c>
      <c r="H17" s="12" t="str">
        <f>'Table 1'!G18</f>
        <v>53-70-3</v>
      </c>
      <c r="I17" s="21" t="s">
        <v>56</v>
      </c>
      <c r="J17" s="25" t="s">
        <v>56</v>
      </c>
      <c r="K17" s="25" t="s">
        <v>56</v>
      </c>
      <c r="L17" s="25" t="s">
        <v>56</v>
      </c>
      <c r="M17" s="25" t="s">
        <v>56</v>
      </c>
      <c r="N17" s="25" t="s">
        <v>56</v>
      </c>
      <c r="O17" s="25" t="s">
        <v>56</v>
      </c>
      <c r="P17" s="25" t="s">
        <v>56</v>
      </c>
      <c r="Q17" s="25" t="s">
        <v>56</v>
      </c>
      <c r="R17" s="25" t="s">
        <v>56</v>
      </c>
      <c r="S17" s="25" t="s">
        <v>56</v>
      </c>
      <c r="T17" s="25" t="s">
        <v>56</v>
      </c>
      <c r="U17" s="25" t="s">
        <v>56</v>
      </c>
      <c r="V17" s="25" t="s">
        <v>56</v>
      </c>
      <c r="W17" s="25" t="s">
        <v>56</v>
      </c>
      <c r="X17" s="25" t="s">
        <v>56</v>
      </c>
      <c r="Y17" s="25" t="s">
        <v>56</v>
      </c>
      <c r="Z17" s="25" t="s">
        <v>56</v>
      </c>
      <c r="AA17" s="25" t="s">
        <v>56</v>
      </c>
      <c r="AB17" s="25" t="s">
        <v>56</v>
      </c>
      <c r="AC17" s="25" t="s">
        <v>56</v>
      </c>
      <c r="AD17" s="25" t="s">
        <v>56</v>
      </c>
      <c r="AE17" s="25" t="s">
        <v>56</v>
      </c>
      <c r="AF17" s="25" t="s">
        <v>56</v>
      </c>
      <c r="AG17" s="25" t="s">
        <v>56</v>
      </c>
      <c r="AH17" s="25" t="s">
        <v>56</v>
      </c>
      <c r="AI17" s="25" t="s">
        <v>56</v>
      </c>
      <c r="AJ17" s="25" t="s">
        <v>56</v>
      </c>
      <c r="AK17" s="25" t="s">
        <v>56</v>
      </c>
      <c r="AL17" s="25" t="s">
        <v>56</v>
      </c>
      <c r="AM17" s="25" t="s">
        <v>56</v>
      </c>
      <c r="AN17" s="25" t="s">
        <v>56</v>
      </c>
      <c r="AO17" s="25" t="s">
        <v>56</v>
      </c>
      <c r="AP17" s="26" t="s">
        <v>56</v>
      </c>
      <c r="AS17" s="121" t="str">
        <f t="shared" ca="1" si="1"/>
        <v/>
      </c>
    </row>
    <row r="18" spans="1:45" ht="13" x14ac:dyDescent="0.3">
      <c r="B18" s="20">
        <f t="shared" si="0"/>
        <v>1</v>
      </c>
      <c r="C18" s="5">
        <f>'Table 1'!B19</f>
        <v>0</v>
      </c>
      <c r="D18" s="5">
        <f>'Table 1'!C19</f>
        <v>1</v>
      </c>
      <c r="E18" s="5" t="str">
        <f>'Table 1'!D19</f>
        <v>PAHs</v>
      </c>
      <c r="F18" s="5" t="str">
        <f>'Table 1'!E19</f>
        <v>B</v>
      </c>
      <c r="G18" s="5" t="str">
        <f>'Table 1'!F19</f>
        <v>Fluoranthene</v>
      </c>
      <c r="H18" s="12" t="str">
        <f>'Table 1'!G19</f>
        <v>206-44-0</v>
      </c>
      <c r="I18" s="21" t="s">
        <v>56</v>
      </c>
      <c r="J18" s="25" t="s">
        <v>56</v>
      </c>
      <c r="K18" s="25" t="s">
        <v>56</v>
      </c>
      <c r="L18" s="25" t="s">
        <v>56</v>
      </c>
      <c r="M18" s="25" t="s">
        <v>387</v>
      </c>
      <c r="N18" s="25" t="s">
        <v>450</v>
      </c>
      <c r="O18" s="140" t="s">
        <v>465</v>
      </c>
      <c r="P18" s="140" t="s">
        <v>466</v>
      </c>
      <c r="Q18" s="140" t="s">
        <v>467</v>
      </c>
      <c r="R18" s="140" t="s">
        <v>468</v>
      </c>
      <c r="S18" s="25" t="s">
        <v>308</v>
      </c>
      <c r="T18" s="25" t="s">
        <v>56</v>
      </c>
      <c r="U18" s="25" t="s">
        <v>56</v>
      </c>
      <c r="V18" s="25" t="s">
        <v>373</v>
      </c>
      <c r="W18" s="25" t="s">
        <v>455</v>
      </c>
      <c r="X18" s="25" t="s">
        <v>397</v>
      </c>
      <c r="Y18" s="25" t="s">
        <v>397</v>
      </c>
      <c r="Z18" s="25" t="s">
        <v>308</v>
      </c>
      <c r="AA18" s="25" t="s">
        <v>456</v>
      </c>
      <c r="AB18" s="25" t="s">
        <v>308</v>
      </c>
      <c r="AC18" s="25" t="s">
        <v>387</v>
      </c>
      <c r="AD18" s="25" t="s">
        <v>457</v>
      </c>
      <c r="AE18" s="25" t="s">
        <v>458</v>
      </c>
      <c r="AF18" s="140" t="s">
        <v>469</v>
      </c>
      <c r="AG18" s="140" t="s">
        <v>470</v>
      </c>
      <c r="AH18" s="25" t="s">
        <v>446</v>
      </c>
      <c r="AI18" s="140" t="s">
        <v>471</v>
      </c>
      <c r="AJ18" s="25" t="s">
        <v>462</v>
      </c>
      <c r="AK18" s="140" t="s">
        <v>472</v>
      </c>
      <c r="AL18" s="25" t="s">
        <v>308</v>
      </c>
      <c r="AM18" s="25" t="s">
        <v>308</v>
      </c>
      <c r="AN18" s="25" t="s">
        <v>308</v>
      </c>
      <c r="AO18" s="25" t="s">
        <v>450</v>
      </c>
      <c r="AP18" s="26" t="s">
        <v>450</v>
      </c>
      <c r="AS18" s="121" t="str">
        <f t="shared" ca="1" si="1"/>
        <v>Passed</v>
      </c>
    </row>
    <row r="19" spans="1:45" ht="13" x14ac:dyDescent="0.3">
      <c r="B19" s="20">
        <f t="shared" si="0"/>
        <v>0</v>
      </c>
      <c r="C19" s="5">
        <f>'Table 1'!B20</f>
        <v>0</v>
      </c>
      <c r="D19" s="5">
        <f>'Table 1'!C20</f>
        <v>1</v>
      </c>
      <c r="E19" s="5" t="str">
        <f>'Table 1'!D20</f>
        <v>PAHs</v>
      </c>
      <c r="F19" s="5" t="str">
        <f>'Table 1'!E20</f>
        <v>B</v>
      </c>
      <c r="G19" s="5" t="str">
        <f>'Table 1'!F20</f>
        <v>Fluorene</v>
      </c>
      <c r="H19" s="12" t="str">
        <f>'Table 1'!G20</f>
        <v>86-73-7</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5" t="s">
        <v>56</v>
      </c>
      <c r="AK19" s="25" t="s">
        <v>56</v>
      </c>
      <c r="AL19" s="25" t="s">
        <v>56</v>
      </c>
      <c r="AM19" s="25" t="s">
        <v>56</v>
      </c>
      <c r="AN19" s="25" t="s">
        <v>56</v>
      </c>
      <c r="AO19" s="25" t="s">
        <v>56</v>
      </c>
      <c r="AP19" s="26" t="s">
        <v>56</v>
      </c>
      <c r="AS19" s="121" t="str">
        <f t="shared" ca="1" si="1"/>
        <v/>
      </c>
    </row>
    <row r="20" spans="1:45" ht="13" x14ac:dyDescent="0.3">
      <c r="B20" s="20">
        <f t="shared" si="0"/>
        <v>1</v>
      </c>
      <c r="C20" s="5">
        <f>'Table 1'!B21</f>
        <v>0</v>
      </c>
      <c r="D20" s="5">
        <f>'Table 1'!C21</f>
        <v>1</v>
      </c>
      <c r="E20" s="5" t="str">
        <f>'Table 1'!D21</f>
        <v>PAHs</v>
      </c>
      <c r="F20" s="5" t="str">
        <f>'Table 1'!E21</f>
        <v>B</v>
      </c>
      <c r="G20" s="5" t="str">
        <f>'Table 1'!F21</f>
        <v>Chrysene/Benzo(a)phenanthrene</v>
      </c>
      <c r="H20" s="12" t="str">
        <f>'Table 1'!G21</f>
        <v>218-01-9</v>
      </c>
      <c r="I20" s="21" t="s">
        <v>56</v>
      </c>
      <c r="J20" s="25" t="s">
        <v>56</v>
      </c>
      <c r="K20" s="25" t="s">
        <v>56</v>
      </c>
      <c r="L20" s="25" t="s">
        <v>56</v>
      </c>
      <c r="M20" s="25" t="s">
        <v>409</v>
      </c>
      <c r="N20" s="25" t="s">
        <v>393</v>
      </c>
      <c r="O20" s="140" t="s">
        <v>473</v>
      </c>
      <c r="P20" s="140" t="s">
        <v>474</v>
      </c>
      <c r="Q20" s="140" t="s">
        <v>475</v>
      </c>
      <c r="R20" s="140" t="s">
        <v>476</v>
      </c>
      <c r="S20" s="25" t="s">
        <v>308</v>
      </c>
      <c r="T20" s="25">
        <v>0</v>
      </c>
      <c r="U20" s="25" t="s">
        <v>477</v>
      </c>
      <c r="V20" s="25" t="s">
        <v>373</v>
      </c>
      <c r="W20" s="25" t="s">
        <v>415</v>
      </c>
      <c r="X20" s="25" t="s">
        <v>381</v>
      </c>
      <c r="Y20" s="25" t="s">
        <v>381</v>
      </c>
      <c r="Z20" s="25" t="s">
        <v>308</v>
      </c>
      <c r="AA20" s="25" t="s">
        <v>377</v>
      </c>
      <c r="AB20" s="25" t="s">
        <v>308</v>
      </c>
      <c r="AC20" s="25" t="s">
        <v>409</v>
      </c>
      <c r="AD20" s="25" t="s">
        <v>382</v>
      </c>
      <c r="AE20" s="25" t="s">
        <v>383</v>
      </c>
      <c r="AF20" s="140" t="s">
        <v>478</v>
      </c>
      <c r="AG20" s="140" t="s">
        <v>479</v>
      </c>
      <c r="AH20" s="25" t="s">
        <v>384</v>
      </c>
      <c r="AI20" s="140" t="s">
        <v>480</v>
      </c>
      <c r="AJ20" s="25" t="s">
        <v>394</v>
      </c>
      <c r="AK20" s="140" t="s">
        <v>481</v>
      </c>
      <c r="AL20" s="25" t="s">
        <v>308</v>
      </c>
      <c r="AM20" s="25" t="s">
        <v>308</v>
      </c>
      <c r="AN20" s="25" t="s">
        <v>308</v>
      </c>
      <c r="AO20" s="25" t="s">
        <v>393</v>
      </c>
      <c r="AP20" s="26" t="s">
        <v>393</v>
      </c>
      <c r="AS20" s="121" t="str">
        <f t="shared" ca="1" si="1"/>
        <v>Passed</v>
      </c>
    </row>
    <row r="21" spans="1:45"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5" t="s">
        <v>56</v>
      </c>
      <c r="AK21" s="25" t="s">
        <v>56</v>
      </c>
      <c r="AL21" s="25" t="s">
        <v>56</v>
      </c>
      <c r="AM21" s="25" t="s">
        <v>56</v>
      </c>
      <c r="AN21" s="25" t="s">
        <v>56</v>
      </c>
      <c r="AO21" s="25" t="s">
        <v>56</v>
      </c>
      <c r="AP21" s="26" t="s">
        <v>56</v>
      </c>
      <c r="AS21" s="121" t="str">
        <f t="shared" ca="1" si="1"/>
        <v/>
      </c>
    </row>
    <row r="22" spans="1:45" ht="13" x14ac:dyDescent="0.3">
      <c r="B22" s="20">
        <f t="shared" si="0"/>
        <v>0</v>
      </c>
      <c r="C22" s="5">
        <f>'Table 1'!B23</f>
        <v>0</v>
      </c>
      <c r="D22" s="5">
        <f>'Table 1'!C23</f>
        <v>1</v>
      </c>
      <c r="E22" s="5" t="str">
        <f>'Table 1'!D23</f>
        <v>PAHs</v>
      </c>
      <c r="F22" s="5" t="str">
        <f>'Table 1'!E23</f>
        <v>B</v>
      </c>
      <c r="G22" s="5" t="str">
        <f>'Table 1'!F23</f>
        <v>Naphthalene</v>
      </c>
      <c r="H22" s="12" t="str">
        <f>'Table 1'!G23</f>
        <v>91-20-3</v>
      </c>
      <c r="I22" s="21" t="s">
        <v>56</v>
      </c>
      <c r="J22" s="25" t="s">
        <v>56</v>
      </c>
      <c r="K22" s="25" t="s">
        <v>56</v>
      </c>
      <c r="L22" s="25" t="s">
        <v>56</v>
      </c>
      <c r="M22" s="25" t="s">
        <v>56</v>
      </c>
      <c r="N22" s="25" t="s">
        <v>56</v>
      </c>
      <c r="O22" s="25" t="s">
        <v>56</v>
      </c>
      <c r="P22" s="25" t="s">
        <v>56</v>
      </c>
      <c r="Q22" s="25" t="s">
        <v>56</v>
      </c>
      <c r="R22" s="25" t="s">
        <v>56</v>
      </c>
      <c r="S22" s="2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5" t="s">
        <v>56</v>
      </c>
      <c r="AK22" s="25" t="s">
        <v>56</v>
      </c>
      <c r="AL22" s="25" t="s">
        <v>56</v>
      </c>
      <c r="AM22" s="25" t="s">
        <v>56</v>
      </c>
      <c r="AN22" s="25" t="s">
        <v>56</v>
      </c>
      <c r="AO22" s="25" t="s">
        <v>56</v>
      </c>
      <c r="AP22" s="26" t="s">
        <v>56</v>
      </c>
      <c r="AS22" s="121" t="str">
        <f t="shared" ca="1" si="1"/>
        <v/>
      </c>
    </row>
    <row r="23" spans="1:45" ht="13" x14ac:dyDescent="0.3">
      <c r="B23" s="20">
        <f t="shared" si="0"/>
        <v>1</v>
      </c>
      <c r="C23" s="5">
        <f>'Table 1'!B24</f>
        <v>0</v>
      </c>
      <c r="D23" s="5">
        <f>'Table 1'!C24</f>
        <v>1</v>
      </c>
      <c r="E23" s="5" t="str">
        <f>'Table 1'!D24</f>
        <v>PAHs</v>
      </c>
      <c r="F23" s="5" t="str">
        <f>'Table 1'!E24</f>
        <v>B</v>
      </c>
      <c r="G23" s="5" t="str">
        <f>'Table 1'!F24</f>
        <v>Phenanthrene</v>
      </c>
      <c r="H23" s="12" t="str">
        <f>'Table 1'!G24</f>
        <v>85-01-8</v>
      </c>
      <c r="I23" s="21" t="s">
        <v>56</v>
      </c>
      <c r="J23" s="25" t="s">
        <v>56</v>
      </c>
      <c r="K23" s="25" t="s">
        <v>56</v>
      </c>
      <c r="L23" s="25" t="s">
        <v>56</v>
      </c>
      <c r="M23" s="25" t="s">
        <v>392</v>
      </c>
      <c r="N23" s="25" t="s">
        <v>450</v>
      </c>
      <c r="O23" s="140" t="s">
        <v>482</v>
      </c>
      <c r="P23" s="140" t="s">
        <v>483</v>
      </c>
      <c r="Q23" s="140" t="s">
        <v>484</v>
      </c>
      <c r="R23" s="140" t="s">
        <v>485</v>
      </c>
      <c r="S23" s="25" t="s">
        <v>308</v>
      </c>
      <c r="T23" s="25" t="s">
        <v>56</v>
      </c>
      <c r="U23" s="25" t="s">
        <v>56</v>
      </c>
      <c r="V23" s="25" t="s">
        <v>373</v>
      </c>
      <c r="W23" s="25" t="s">
        <v>486</v>
      </c>
      <c r="X23" s="25" t="s">
        <v>397</v>
      </c>
      <c r="Y23" s="25" t="s">
        <v>397</v>
      </c>
      <c r="Z23" s="25" t="s">
        <v>308</v>
      </c>
      <c r="AA23" s="25" t="s">
        <v>309</v>
      </c>
      <c r="AB23" s="25" t="s">
        <v>308</v>
      </c>
      <c r="AC23" s="25" t="s">
        <v>392</v>
      </c>
      <c r="AD23" s="25" t="s">
        <v>457</v>
      </c>
      <c r="AE23" s="25" t="s">
        <v>458</v>
      </c>
      <c r="AF23" s="140" t="s">
        <v>487</v>
      </c>
      <c r="AG23" s="140" t="s">
        <v>488</v>
      </c>
      <c r="AH23" s="25" t="s">
        <v>446</v>
      </c>
      <c r="AI23" s="140" t="s">
        <v>489</v>
      </c>
      <c r="AJ23" s="25" t="s">
        <v>462</v>
      </c>
      <c r="AK23" s="140" t="s">
        <v>490</v>
      </c>
      <c r="AL23" s="25" t="s">
        <v>308</v>
      </c>
      <c r="AM23" s="25" t="s">
        <v>308</v>
      </c>
      <c r="AN23" s="25" t="s">
        <v>308</v>
      </c>
      <c r="AO23" s="25" t="s">
        <v>450</v>
      </c>
      <c r="AP23" s="26" t="s">
        <v>450</v>
      </c>
      <c r="AS23" s="121" t="str">
        <f t="shared" ca="1" si="1"/>
        <v>Passed</v>
      </c>
    </row>
    <row r="24" spans="1:45" ht="13" x14ac:dyDescent="0.3">
      <c r="B24" s="20">
        <f t="shared" si="0"/>
        <v>1</v>
      </c>
      <c r="C24" s="5">
        <f>'Table 1'!B25</f>
        <v>0</v>
      </c>
      <c r="D24" s="5">
        <f>'Table 1'!C25</f>
        <v>1</v>
      </c>
      <c r="E24" s="5" t="str">
        <f>'Table 1'!D25</f>
        <v>PAHs</v>
      </c>
      <c r="F24" s="5" t="str">
        <f>'Table 1'!E25</f>
        <v>B</v>
      </c>
      <c r="G24" s="5" t="str">
        <f>'Table 1'!F25</f>
        <v>Pyrene</v>
      </c>
      <c r="H24" s="12" t="str">
        <f>'Table 1'!G25</f>
        <v>129-00-0</v>
      </c>
      <c r="I24" s="21" t="s">
        <v>56</v>
      </c>
      <c r="J24" s="25" t="s">
        <v>56</v>
      </c>
      <c r="K24" s="25" t="s">
        <v>56</v>
      </c>
      <c r="L24" s="25" t="s">
        <v>56</v>
      </c>
      <c r="M24" s="25" t="s">
        <v>387</v>
      </c>
      <c r="N24" s="25" t="s">
        <v>450</v>
      </c>
      <c r="O24" s="140" t="s">
        <v>491</v>
      </c>
      <c r="P24" s="140" t="s">
        <v>492</v>
      </c>
      <c r="Q24" s="140" t="s">
        <v>493</v>
      </c>
      <c r="R24" s="140" t="s">
        <v>494</v>
      </c>
      <c r="S24" s="25" t="s">
        <v>308</v>
      </c>
      <c r="T24" s="25" t="s">
        <v>56</v>
      </c>
      <c r="U24" s="25" t="s">
        <v>56</v>
      </c>
      <c r="V24" s="25" t="s">
        <v>373</v>
      </c>
      <c r="W24" s="25" t="s">
        <v>486</v>
      </c>
      <c r="X24" s="25" t="s">
        <v>397</v>
      </c>
      <c r="Y24" s="25" t="s">
        <v>397</v>
      </c>
      <c r="Z24" s="25" t="s">
        <v>308</v>
      </c>
      <c r="AA24" s="25" t="s">
        <v>309</v>
      </c>
      <c r="AB24" s="25" t="s">
        <v>308</v>
      </c>
      <c r="AC24" s="25" t="s">
        <v>387</v>
      </c>
      <c r="AD24" s="25" t="s">
        <v>457</v>
      </c>
      <c r="AE24" s="25" t="s">
        <v>458</v>
      </c>
      <c r="AF24" s="140" t="s">
        <v>495</v>
      </c>
      <c r="AG24" s="140" t="s">
        <v>496</v>
      </c>
      <c r="AH24" s="25" t="s">
        <v>446</v>
      </c>
      <c r="AI24" s="140" t="s">
        <v>497</v>
      </c>
      <c r="AJ24" s="25" t="s">
        <v>462</v>
      </c>
      <c r="AK24" s="140" t="s">
        <v>498</v>
      </c>
      <c r="AL24" s="25" t="s">
        <v>308</v>
      </c>
      <c r="AM24" s="25" t="s">
        <v>308</v>
      </c>
      <c r="AN24" s="25" t="s">
        <v>308</v>
      </c>
      <c r="AO24" s="25" t="s">
        <v>450</v>
      </c>
      <c r="AP24" s="26" t="s">
        <v>464</v>
      </c>
      <c r="AS24" s="121" t="str">
        <f t="shared" ca="1" si="1"/>
        <v>Passed</v>
      </c>
    </row>
    <row r="25" spans="1:45"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21" t="s">
        <v>56</v>
      </c>
      <c r="J25" s="25" t="s">
        <v>56</v>
      </c>
      <c r="K25" s="25" t="s">
        <v>56</v>
      </c>
      <c r="L25" s="25" t="s">
        <v>56</v>
      </c>
      <c r="M25" s="25" t="s">
        <v>56</v>
      </c>
      <c r="N25" s="25" t="s">
        <v>56</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5" t="s">
        <v>56</v>
      </c>
      <c r="AK25" s="25" t="s">
        <v>56</v>
      </c>
      <c r="AL25" s="25" t="s">
        <v>56</v>
      </c>
      <c r="AM25" s="25" t="s">
        <v>56</v>
      </c>
      <c r="AN25" s="25" t="s">
        <v>56</v>
      </c>
      <c r="AO25" s="25" t="s">
        <v>56</v>
      </c>
      <c r="AP25" s="26" t="s">
        <v>56</v>
      </c>
      <c r="AS25" s="121" t="str">
        <f t="shared" ca="1" si="1"/>
        <v/>
      </c>
    </row>
    <row r="26" spans="1:45"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25" t="s">
        <v>56</v>
      </c>
      <c r="K26" s="25" t="s">
        <v>56</v>
      </c>
      <c r="L26" s="25" t="s">
        <v>56</v>
      </c>
      <c r="M26" s="25" t="s">
        <v>56</v>
      </c>
      <c r="N26" s="25" t="s">
        <v>56</v>
      </c>
      <c r="O26" s="25" t="s">
        <v>56</v>
      </c>
      <c r="P26" s="25" t="s">
        <v>56</v>
      </c>
      <c r="Q26" s="25" t="s">
        <v>56</v>
      </c>
      <c r="R26" s="25" t="s">
        <v>56</v>
      </c>
      <c r="S26" s="25" t="s">
        <v>56</v>
      </c>
      <c r="T26" s="25" t="s">
        <v>56</v>
      </c>
      <c r="U26" s="25" t="s">
        <v>56</v>
      </c>
      <c r="V26" s="25" t="s">
        <v>56</v>
      </c>
      <c r="W26" s="25" t="s">
        <v>56</v>
      </c>
      <c r="X26" s="25" t="s">
        <v>56</v>
      </c>
      <c r="Y26" s="25" t="s">
        <v>56</v>
      </c>
      <c r="Z26" s="25" t="s">
        <v>56</v>
      </c>
      <c r="AA26" s="25" t="s">
        <v>56</v>
      </c>
      <c r="AB26" s="25" t="s">
        <v>56</v>
      </c>
      <c r="AC26" s="25" t="s">
        <v>56</v>
      </c>
      <c r="AD26" s="25" t="s">
        <v>56</v>
      </c>
      <c r="AE26" s="25" t="s">
        <v>56</v>
      </c>
      <c r="AF26" s="25" t="s">
        <v>56</v>
      </c>
      <c r="AG26" s="25" t="s">
        <v>56</v>
      </c>
      <c r="AH26" s="25" t="s">
        <v>56</v>
      </c>
      <c r="AI26" s="25" t="s">
        <v>56</v>
      </c>
      <c r="AJ26" s="25" t="s">
        <v>56</v>
      </c>
      <c r="AK26" s="25" t="s">
        <v>56</v>
      </c>
      <c r="AL26" s="25" t="s">
        <v>56</v>
      </c>
      <c r="AM26" s="25" t="s">
        <v>56</v>
      </c>
      <c r="AN26" s="25" t="s">
        <v>56</v>
      </c>
      <c r="AO26" s="25" t="s">
        <v>56</v>
      </c>
      <c r="AP26" s="26" t="s">
        <v>56</v>
      </c>
      <c r="AS26" s="121" t="str">
        <f t="shared" ca="1" si="1"/>
        <v/>
      </c>
    </row>
    <row r="27" spans="1:45"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5" t="s">
        <v>56</v>
      </c>
      <c r="AK27" s="25" t="s">
        <v>56</v>
      </c>
      <c r="AL27" s="25" t="s">
        <v>56</v>
      </c>
      <c r="AM27" s="25" t="s">
        <v>56</v>
      </c>
      <c r="AN27" s="25" t="s">
        <v>56</v>
      </c>
      <c r="AO27" s="25" t="s">
        <v>56</v>
      </c>
      <c r="AP27" s="26" t="s">
        <v>56</v>
      </c>
      <c r="AS27" s="121" t="str">
        <f t="shared" ca="1" si="1"/>
        <v/>
      </c>
    </row>
    <row r="28" spans="1:45"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5" t="s">
        <v>56</v>
      </c>
      <c r="AK28" s="25" t="s">
        <v>56</v>
      </c>
      <c r="AL28" s="25" t="s">
        <v>56</v>
      </c>
      <c r="AM28" s="25" t="s">
        <v>56</v>
      </c>
      <c r="AN28" s="25" t="s">
        <v>56</v>
      </c>
      <c r="AO28" s="25" t="s">
        <v>56</v>
      </c>
      <c r="AP28" s="26" t="s">
        <v>56</v>
      </c>
      <c r="AS28" s="121" t="str">
        <f t="shared" ca="1" si="1"/>
        <v/>
      </c>
    </row>
    <row r="29" spans="1:45"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5" t="s">
        <v>56</v>
      </c>
      <c r="AK29" s="25" t="s">
        <v>56</v>
      </c>
      <c r="AL29" s="25" t="s">
        <v>56</v>
      </c>
      <c r="AM29" s="25" t="s">
        <v>56</v>
      </c>
      <c r="AN29" s="25" t="s">
        <v>56</v>
      </c>
      <c r="AO29" s="25" t="s">
        <v>56</v>
      </c>
      <c r="AP29" s="26" t="s">
        <v>56</v>
      </c>
      <c r="AS29" s="121" t="str">
        <f t="shared" ca="1" si="1"/>
        <v/>
      </c>
    </row>
    <row r="30" spans="1:45"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5" t="s">
        <v>56</v>
      </c>
      <c r="AK30" s="25" t="s">
        <v>56</v>
      </c>
      <c r="AL30" s="25" t="s">
        <v>56</v>
      </c>
      <c r="AM30" s="25" t="s">
        <v>56</v>
      </c>
      <c r="AN30" s="25" t="s">
        <v>56</v>
      </c>
      <c r="AO30" s="25" t="s">
        <v>56</v>
      </c>
      <c r="AP30" s="26" t="s">
        <v>56</v>
      </c>
      <c r="AS30" s="121" t="str">
        <f t="shared" ca="1" si="1"/>
        <v/>
      </c>
    </row>
    <row r="31" spans="1:45" ht="13" x14ac:dyDescent="0.3">
      <c r="B31" s="20">
        <f t="shared" si="0"/>
        <v>0</v>
      </c>
      <c r="C31" s="5">
        <f>'Table 1'!B32</f>
        <v>0</v>
      </c>
      <c r="D31" s="5">
        <f>'Table 1'!C32</f>
        <v>1</v>
      </c>
      <c r="E31" s="5" t="str">
        <f>'Table 1'!D32</f>
        <v>PAHs</v>
      </c>
      <c r="F31" s="5" t="str">
        <f>'Table 1'!E32</f>
        <v>B</v>
      </c>
      <c r="G31" s="5" t="str">
        <f>'Table 1'!F32</f>
        <v xml:space="preserve">Benzene </v>
      </c>
      <c r="H31" s="12" t="str">
        <f>'Table 1'!G32</f>
        <v>71-43-2</v>
      </c>
      <c r="I31" s="21" t="s">
        <v>56</v>
      </c>
      <c r="J31" s="25" t="s">
        <v>56</v>
      </c>
      <c r="K31" s="25" t="s">
        <v>56</v>
      </c>
      <c r="L31" s="25" t="s">
        <v>56</v>
      </c>
      <c r="M31" s="25" t="s">
        <v>56</v>
      </c>
      <c r="N31" s="25" t="s">
        <v>56</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5" t="s">
        <v>56</v>
      </c>
      <c r="AK31" s="25" t="s">
        <v>56</v>
      </c>
      <c r="AL31" s="25" t="s">
        <v>56</v>
      </c>
      <c r="AM31" s="25" t="s">
        <v>56</v>
      </c>
      <c r="AN31" s="25" t="s">
        <v>56</v>
      </c>
      <c r="AO31" s="25" t="s">
        <v>56</v>
      </c>
      <c r="AP31" s="26" t="s">
        <v>56</v>
      </c>
      <c r="AS31" s="121" t="str">
        <f t="shared" ca="1" si="1"/>
        <v/>
      </c>
    </row>
    <row r="32" spans="1:45" ht="13" x14ac:dyDescent="0.3">
      <c r="B32" s="20">
        <f t="shared" si="0"/>
        <v>0</v>
      </c>
      <c r="C32" s="5">
        <f>'Table 1'!B33</f>
        <v>0</v>
      </c>
      <c r="D32" s="5">
        <f>'Table 1'!C33</f>
        <v>1</v>
      </c>
      <c r="E32" s="5" t="str">
        <f>'Table 1'!D33</f>
        <v>PAHs</v>
      </c>
      <c r="F32" s="5" t="str">
        <f>'Table 1'!E33</f>
        <v>B</v>
      </c>
      <c r="G32" s="5" t="str">
        <f>'Table 1'!F33</f>
        <v>Toluene</v>
      </c>
      <c r="H32" s="12" t="str">
        <f>'Table 1'!G33</f>
        <v>108-88-3</v>
      </c>
      <c r="I32" s="21" t="s">
        <v>56</v>
      </c>
      <c r="J32" s="25" t="s">
        <v>56</v>
      </c>
      <c r="K32" s="25" t="s">
        <v>56</v>
      </c>
      <c r="L32" s="25" t="s">
        <v>56</v>
      </c>
      <c r="M32" s="25" t="s">
        <v>56</v>
      </c>
      <c r="N32" s="25" t="s">
        <v>56</v>
      </c>
      <c r="O32" s="25" t="s">
        <v>56</v>
      </c>
      <c r="P32" s="25" t="s">
        <v>56</v>
      </c>
      <c r="Q32" s="25" t="s">
        <v>56</v>
      </c>
      <c r="R32" s="25" t="s">
        <v>56</v>
      </c>
      <c r="S32" s="2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5" t="s">
        <v>56</v>
      </c>
      <c r="AK32" s="25" t="s">
        <v>56</v>
      </c>
      <c r="AL32" s="25" t="s">
        <v>56</v>
      </c>
      <c r="AM32" s="25" t="s">
        <v>56</v>
      </c>
      <c r="AN32" s="25" t="s">
        <v>56</v>
      </c>
      <c r="AO32" s="25" t="s">
        <v>56</v>
      </c>
      <c r="AP32" s="26" t="s">
        <v>56</v>
      </c>
      <c r="AS32" s="121" t="str">
        <f t="shared" ca="1" si="1"/>
        <v/>
      </c>
    </row>
    <row r="33" spans="2:45" ht="13" x14ac:dyDescent="0.3">
      <c r="B33" s="20">
        <f t="shared" si="0"/>
        <v>0</v>
      </c>
      <c r="C33" s="5">
        <f>'Table 1'!B34</f>
        <v>0</v>
      </c>
      <c r="D33" s="5">
        <f>'Table 1'!C34</f>
        <v>1</v>
      </c>
      <c r="E33" s="5" t="str">
        <f>'Table 1'!D34</f>
        <v>PAHs</v>
      </c>
      <c r="F33" s="5" t="str">
        <f>'Table 1'!E34</f>
        <v>B</v>
      </c>
      <c r="G33" s="5" t="str">
        <f>'Table 1'!F34</f>
        <v>Ethylbenzene</v>
      </c>
      <c r="H33" s="12" t="str">
        <f>'Table 1'!G34</f>
        <v>100-41-4</v>
      </c>
      <c r="I33" s="21" t="s">
        <v>56</v>
      </c>
      <c r="J33" s="25" t="s">
        <v>56</v>
      </c>
      <c r="K33" s="25" t="s">
        <v>56</v>
      </c>
      <c r="L33" s="25" t="s">
        <v>56</v>
      </c>
      <c r="M33" s="25" t="s">
        <v>56</v>
      </c>
      <c r="N33" s="25" t="s">
        <v>56</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5" t="s">
        <v>56</v>
      </c>
      <c r="AK33" s="25" t="s">
        <v>56</v>
      </c>
      <c r="AL33" s="25" t="s">
        <v>56</v>
      </c>
      <c r="AM33" s="25" t="s">
        <v>56</v>
      </c>
      <c r="AN33" s="25" t="s">
        <v>56</v>
      </c>
      <c r="AO33" s="25" t="s">
        <v>56</v>
      </c>
      <c r="AP33" s="26" t="s">
        <v>56</v>
      </c>
      <c r="AS33" s="121" t="str">
        <f t="shared" ca="1" si="1"/>
        <v/>
      </c>
    </row>
    <row r="34" spans="2:45" ht="13" x14ac:dyDescent="0.3">
      <c r="B34" s="20">
        <f t="shared" si="0"/>
        <v>0</v>
      </c>
      <c r="C34" s="5">
        <f>'Table 1'!B35</f>
        <v>0</v>
      </c>
      <c r="D34" s="5">
        <f>'Table 1'!C35</f>
        <v>1</v>
      </c>
      <c r="E34" s="5" t="str">
        <f>'Table 1'!D35</f>
        <v>PAHs</v>
      </c>
      <c r="F34" s="5" t="str">
        <f>'Table 1'!E35</f>
        <v>B</v>
      </c>
      <c r="G34" s="5" t="str">
        <f>'Table 1'!F35</f>
        <v>Xylene</v>
      </c>
      <c r="H34" s="12" t="str">
        <f>'Table 1'!G35</f>
        <v>1330-20-7</v>
      </c>
      <c r="I34" s="21" t="s">
        <v>56</v>
      </c>
      <c r="J34" s="25" t="s">
        <v>56</v>
      </c>
      <c r="K34" s="25" t="s">
        <v>56</v>
      </c>
      <c r="L34" s="25" t="s">
        <v>56</v>
      </c>
      <c r="M34" s="25" t="s">
        <v>56</v>
      </c>
      <c r="N34" s="25" t="s">
        <v>56</v>
      </c>
      <c r="O34" s="25" t="s">
        <v>56</v>
      </c>
      <c r="P34" s="25" t="s">
        <v>56</v>
      </c>
      <c r="Q34" s="25" t="s">
        <v>56</v>
      </c>
      <c r="R34" s="25" t="s">
        <v>56</v>
      </c>
      <c r="S34" s="2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5" t="s">
        <v>56</v>
      </c>
      <c r="AK34" s="25" t="s">
        <v>56</v>
      </c>
      <c r="AL34" s="25" t="s">
        <v>56</v>
      </c>
      <c r="AM34" s="25" t="s">
        <v>56</v>
      </c>
      <c r="AN34" s="25" t="s">
        <v>56</v>
      </c>
      <c r="AO34" s="25" t="s">
        <v>56</v>
      </c>
      <c r="AP34" s="26" t="s">
        <v>56</v>
      </c>
      <c r="AS34" s="121" t="str">
        <f t="shared" ca="1" si="1"/>
        <v/>
      </c>
    </row>
    <row r="35" spans="2:45" ht="13" x14ac:dyDescent="0.3">
      <c r="B35" s="20">
        <f t="shared" si="0"/>
        <v>0</v>
      </c>
      <c r="C35" s="5">
        <f>'Table 1'!B36</f>
        <v>0</v>
      </c>
      <c r="D35" s="5">
        <f>'Table 1'!C36</f>
        <v>1</v>
      </c>
      <c r="E35" s="5" t="str">
        <f>'Table 1'!D36</f>
        <v>PAHs</v>
      </c>
      <c r="F35" s="5" t="str">
        <f>'Table 1'!E36</f>
        <v>B</v>
      </c>
      <c r="G35" s="5" t="str">
        <f>'Table 1'!F36</f>
        <v>o-xylene</v>
      </c>
      <c r="H35" s="12" t="str">
        <f>'Table 1'!G36</f>
        <v>95-47-6</v>
      </c>
      <c r="I35" s="21" t="s">
        <v>56</v>
      </c>
      <c r="J35" s="25" t="s">
        <v>56</v>
      </c>
      <c r="K35" s="25" t="s">
        <v>56</v>
      </c>
      <c r="L35" s="25" t="s">
        <v>56</v>
      </c>
      <c r="M35" s="25" t="s">
        <v>56</v>
      </c>
      <c r="N35" s="25" t="s">
        <v>56</v>
      </c>
      <c r="O35" s="25" t="s">
        <v>56</v>
      </c>
      <c r="P35" s="25" t="s">
        <v>56</v>
      </c>
      <c r="Q35" s="25" t="s">
        <v>56</v>
      </c>
      <c r="R35" s="25" t="s">
        <v>56</v>
      </c>
      <c r="S35" s="2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5" t="s">
        <v>56</v>
      </c>
      <c r="AK35" s="25" t="s">
        <v>56</v>
      </c>
      <c r="AL35" s="25" t="s">
        <v>56</v>
      </c>
      <c r="AM35" s="25" t="s">
        <v>56</v>
      </c>
      <c r="AN35" s="25" t="s">
        <v>56</v>
      </c>
      <c r="AO35" s="25" t="s">
        <v>56</v>
      </c>
      <c r="AP35" s="26" t="s">
        <v>56</v>
      </c>
      <c r="AS35" s="121" t="str">
        <f t="shared" ca="1" si="1"/>
        <v/>
      </c>
    </row>
    <row r="36" spans="2:45" ht="13" x14ac:dyDescent="0.3">
      <c r="B36" s="20">
        <f t="shared" si="0"/>
        <v>0</v>
      </c>
      <c r="C36" s="5">
        <f>'Table 1'!B37</f>
        <v>0</v>
      </c>
      <c r="D36" s="5">
        <f>'Table 1'!C37</f>
        <v>1</v>
      </c>
      <c r="E36" s="5" t="str">
        <f>'Table 1'!D37</f>
        <v>PAHs</v>
      </c>
      <c r="F36" s="5" t="str">
        <f>'Table 1'!E37</f>
        <v>B</v>
      </c>
      <c r="G36" s="5" t="str">
        <f>'Table 1'!F37</f>
        <v>m-Xylene</v>
      </c>
      <c r="H36" s="12" t="str">
        <f>'Table 1'!G37</f>
        <v>108-38-3</v>
      </c>
      <c r="I36" s="21" t="s">
        <v>56</v>
      </c>
      <c r="J36" s="25" t="s">
        <v>56</v>
      </c>
      <c r="K36" s="25" t="s">
        <v>56</v>
      </c>
      <c r="L36" s="25" t="s">
        <v>56</v>
      </c>
      <c r="M36" s="25" t="s">
        <v>56</v>
      </c>
      <c r="N36" s="25" t="s">
        <v>56</v>
      </c>
      <c r="O36" s="25" t="s">
        <v>56</v>
      </c>
      <c r="P36" s="25" t="s">
        <v>56</v>
      </c>
      <c r="Q36" s="25" t="s">
        <v>56</v>
      </c>
      <c r="R36" s="25" t="s">
        <v>56</v>
      </c>
      <c r="S36" s="2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5" t="s">
        <v>56</v>
      </c>
      <c r="AK36" s="25" t="s">
        <v>56</v>
      </c>
      <c r="AL36" s="25" t="s">
        <v>56</v>
      </c>
      <c r="AM36" s="25" t="s">
        <v>56</v>
      </c>
      <c r="AN36" s="25" t="s">
        <v>56</v>
      </c>
      <c r="AO36" s="25" t="s">
        <v>56</v>
      </c>
      <c r="AP36" s="26" t="s">
        <v>56</v>
      </c>
      <c r="AS36" s="121" t="str">
        <f t="shared" ca="1" si="1"/>
        <v/>
      </c>
    </row>
    <row r="37" spans="2:45" ht="13" x14ac:dyDescent="0.3">
      <c r="B37" s="20">
        <f t="shared" si="0"/>
        <v>0</v>
      </c>
      <c r="C37" s="5">
        <f>'Table 1'!B38</f>
        <v>0</v>
      </c>
      <c r="D37" s="5">
        <f>'Table 1'!C38</f>
        <v>1</v>
      </c>
      <c r="E37" s="5" t="str">
        <f>'Table 1'!D38</f>
        <v>PAHs</v>
      </c>
      <c r="F37" s="5" t="str">
        <f>'Table 1'!E38</f>
        <v>B</v>
      </c>
      <c r="G37" s="5" t="str">
        <f>'Table 1'!F38</f>
        <v>p-Xylene</v>
      </c>
      <c r="H37" s="12" t="str">
        <f>'Table 1'!G38</f>
        <v>106-42-3</v>
      </c>
      <c r="I37" s="21" t="s">
        <v>56</v>
      </c>
      <c r="J37" s="25" t="s">
        <v>56</v>
      </c>
      <c r="K37" s="25" t="s">
        <v>56</v>
      </c>
      <c r="L37" s="25" t="s">
        <v>56</v>
      </c>
      <c r="M37" s="25" t="s">
        <v>56</v>
      </c>
      <c r="N37" s="25" t="s">
        <v>56</v>
      </c>
      <c r="O37" s="25" t="s">
        <v>56</v>
      </c>
      <c r="P37" s="25" t="s">
        <v>56</v>
      </c>
      <c r="Q37" s="25" t="s">
        <v>56</v>
      </c>
      <c r="R37" s="25" t="s">
        <v>56</v>
      </c>
      <c r="S37" s="2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5" t="s">
        <v>56</v>
      </c>
      <c r="AK37" s="25" t="s">
        <v>56</v>
      </c>
      <c r="AL37" s="25" t="s">
        <v>56</v>
      </c>
      <c r="AM37" s="25" t="s">
        <v>56</v>
      </c>
      <c r="AN37" s="25" t="s">
        <v>56</v>
      </c>
      <c r="AO37" s="25" t="s">
        <v>56</v>
      </c>
      <c r="AP37" s="26" t="s">
        <v>56</v>
      </c>
      <c r="AS37" s="121" t="str">
        <f t="shared" ca="1" si="1"/>
        <v/>
      </c>
    </row>
    <row r="38" spans="2:45" ht="13" x14ac:dyDescent="0.3">
      <c r="B38" s="20">
        <f t="shared" si="0"/>
        <v>0</v>
      </c>
      <c r="C38" s="5">
        <f>'Table 1'!B39</f>
        <v>0</v>
      </c>
      <c r="D38" s="5">
        <f>'Table 1'!C39</f>
        <v>1</v>
      </c>
      <c r="E38" s="5" t="str">
        <f>'Table 1'!D39</f>
        <v>PAHs</v>
      </c>
      <c r="F38" s="5" t="str">
        <f>'Table 1'!E39</f>
        <v>B</v>
      </c>
      <c r="G38" s="5" t="str">
        <f>'Table 1'!F39</f>
        <v>Formaldehyde</v>
      </c>
      <c r="H38" s="12" t="str">
        <f>'Table 1'!G39</f>
        <v>50-00-0</v>
      </c>
      <c r="I38" s="21" t="s">
        <v>56</v>
      </c>
      <c r="J38" s="25" t="s">
        <v>56</v>
      </c>
      <c r="K38" s="25" t="s">
        <v>56</v>
      </c>
      <c r="L38" s="25" t="s">
        <v>56</v>
      </c>
      <c r="M38" s="25" t="s">
        <v>56</v>
      </c>
      <c r="N38" s="25" t="s">
        <v>56</v>
      </c>
      <c r="O38" s="25" t="s">
        <v>56</v>
      </c>
      <c r="P38" s="25" t="s">
        <v>56</v>
      </c>
      <c r="Q38" s="25" t="s">
        <v>56</v>
      </c>
      <c r="R38" s="25" t="s">
        <v>56</v>
      </c>
      <c r="S38" s="25" t="s">
        <v>56</v>
      </c>
      <c r="T38" s="25" t="s">
        <v>56</v>
      </c>
      <c r="U38" s="25" t="s">
        <v>56</v>
      </c>
      <c r="V38" s="25" t="s">
        <v>56</v>
      </c>
      <c r="W38" s="25" t="s">
        <v>56</v>
      </c>
      <c r="X38" s="25" t="s">
        <v>56</v>
      </c>
      <c r="Y38" s="25" t="s">
        <v>56</v>
      </c>
      <c r="Z38" s="25" t="s">
        <v>56</v>
      </c>
      <c r="AA38" s="25" t="s">
        <v>56</v>
      </c>
      <c r="AB38" s="25" t="s">
        <v>56</v>
      </c>
      <c r="AC38" s="25" t="s">
        <v>56</v>
      </c>
      <c r="AD38" s="25" t="s">
        <v>56</v>
      </c>
      <c r="AE38" s="25" t="s">
        <v>56</v>
      </c>
      <c r="AF38" s="25" t="s">
        <v>56</v>
      </c>
      <c r="AG38" s="25" t="s">
        <v>56</v>
      </c>
      <c r="AH38" s="25" t="s">
        <v>56</v>
      </c>
      <c r="AI38" s="25" t="s">
        <v>56</v>
      </c>
      <c r="AJ38" s="25" t="s">
        <v>56</v>
      </c>
      <c r="AK38" s="25" t="s">
        <v>56</v>
      </c>
      <c r="AL38" s="25" t="s">
        <v>56</v>
      </c>
      <c r="AM38" s="25" t="s">
        <v>56</v>
      </c>
      <c r="AN38" s="25" t="s">
        <v>56</v>
      </c>
      <c r="AO38" s="25" t="s">
        <v>56</v>
      </c>
      <c r="AP38" s="26" t="s">
        <v>56</v>
      </c>
      <c r="AS38" s="121" t="str">
        <f t="shared" ca="1" si="1"/>
        <v/>
      </c>
    </row>
    <row r="39" spans="2:45" ht="13" x14ac:dyDescent="0.3">
      <c r="B39" s="20">
        <f t="shared" si="0"/>
        <v>0</v>
      </c>
      <c r="C39" s="5">
        <f>'Table 1'!B40</f>
        <v>0</v>
      </c>
      <c r="D39" s="5">
        <f>'Table 1'!C40</f>
        <v>1</v>
      </c>
      <c r="E39" s="5" t="str">
        <f>'Table 1'!D40</f>
        <v>PAHs</v>
      </c>
      <c r="F39" s="5" t="str">
        <f>'Table 1'!E40</f>
        <v>B</v>
      </c>
      <c r="G39" s="5" t="str">
        <f>'Table 1'!F40</f>
        <v>Acetaldehyde</v>
      </c>
      <c r="H39" s="12" t="str">
        <f>'Table 1'!G40</f>
        <v>75-07-0</v>
      </c>
      <c r="I39" s="21" t="s">
        <v>56</v>
      </c>
      <c r="J39" s="25" t="s">
        <v>56</v>
      </c>
      <c r="K39" s="25" t="s">
        <v>56</v>
      </c>
      <c r="L39" s="25" t="s">
        <v>56</v>
      </c>
      <c r="M39" s="25" t="s">
        <v>56</v>
      </c>
      <c r="N39" s="25" t="s">
        <v>56</v>
      </c>
      <c r="O39" s="25" t="s">
        <v>56</v>
      </c>
      <c r="P39" s="25" t="s">
        <v>56</v>
      </c>
      <c r="Q39" s="25" t="s">
        <v>56</v>
      </c>
      <c r="R39" s="25" t="s">
        <v>56</v>
      </c>
      <c r="S39" s="2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5" t="s">
        <v>56</v>
      </c>
      <c r="AK39" s="25" t="s">
        <v>56</v>
      </c>
      <c r="AL39" s="25" t="s">
        <v>56</v>
      </c>
      <c r="AM39" s="25" t="s">
        <v>56</v>
      </c>
      <c r="AN39" s="25" t="s">
        <v>56</v>
      </c>
      <c r="AO39" s="25" t="s">
        <v>56</v>
      </c>
      <c r="AP39" s="26" t="s">
        <v>56</v>
      </c>
      <c r="AS39" s="121" t="str">
        <f t="shared" ca="1" si="1"/>
        <v/>
      </c>
    </row>
    <row r="40" spans="2:45"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25" t="s">
        <v>56</v>
      </c>
      <c r="K40" s="25" t="s">
        <v>56</v>
      </c>
      <c r="L40" s="25" t="s">
        <v>56</v>
      </c>
      <c r="M40" s="25" t="s">
        <v>56</v>
      </c>
      <c r="N40" s="25" t="s">
        <v>56</v>
      </c>
      <c r="O40" s="25" t="s">
        <v>56</v>
      </c>
      <c r="P40" s="25" t="s">
        <v>56</v>
      </c>
      <c r="Q40" s="25" t="s">
        <v>56</v>
      </c>
      <c r="R40" s="25" t="s">
        <v>56</v>
      </c>
      <c r="S40" s="2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5" t="s">
        <v>56</v>
      </c>
      <c r="AK40" s="25" t="s">
        <v>56</v>
      </c>
      <c r="AL40" s="25" t="s">
        <v>56</v>
      </c>
      <c r="AM40" s="25" t="s">
        <v>56</v>
      </c>
      <c r="AN40" s="25" t="s">
        <v>56</v>
      </c>
      <c r="AO40" s="25" t="s">
        <v>56</v>
      </c>
      <c r="AP40" s="26" t="s">
        <v>56</v>
      </c>
      <c r="AS40" s="121" t="str">
        <f t="shared" ca="1" si="1"/>
        <v/>
      </c>
    </row>
    <row r="41" spans="2:45"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5" t="s">
        <v>56</v>
      </c>
      <c r="AK41" s="25" t="s">
        <v>56</v>
      </c>
      <c r="AL41" s="25" t="s">
        <v>56</v>
      </c>
      <c r="AM41" s="25" t="s">
        <v>56</v>
      </c>
      <c r="AN41" s="25" t="s">
        <v>56</v>
      </c>
      <c r="AO41" s="25" t="s">
        <v>56</v>
      </c>
      <c r="AP41" s="26" t="s">
        <v>56</v>
      </c>
      <c r="AS41" s="121" t="str">
        <f t="shared" ca="1" si="1"/>
        <v/>
      </c>
    </row>
    <row r="42" spans="2:45"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25" t="s">
        <v>56</v>
      </c>
      <c r="K42" s="25" t="s">
        <v>56</v>
      </c>
      <c r="L42" s="25" t="s">
        <v>56</v>
      </c>
      <c r="M42" s="25" t="s">
        <v>56</v>
      </c>
      <c r="N42" s="25" t="s">
        <v>56</v>
      </c>
      <c r="O42" s="25" t="s">
        <v>56</v>
      </c>
      <c r="P42" s="25" t="s">
        <v>56</v>
      </c>
      <c r="Q42" s="25" t="s">
        <v>56</v>
      </c>
      <c r="R42" s="25" t="s">
        <v>56</v>
      </c>
      <c r="S42" s="2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5" t="s">
        <v>56</v>
      </c>
      <c r="AK42" s="25" t="s">
        <v>56</v>
      </c>
      <c r="AL42" s="25" t="s">
        <v>56</v>
      </c>
      <c r="AM42" s="25" t="s">
        <v>56</v>
      </c>
      <c r="AN42" s="25" t="s">
        <v>56</v>
      </c>
      <c r="AO42" s="25" t="s">
        <v>56</v>
      </c>
      <c r="AP42" s="26" t="s">
        <v>56</v>
      </c>
      <c r="AS42" s="121" t="str">
        <f t="shared" ca="1" si="1"/>
        <v/>
      </c>
    </row>
  </sheetData>
  <autoFilter ref="A2:H42" xr:uid="{FCB7D7B2-00AE-4BF8-B6FD-77E1D0612D56}"/>
  <mergeCells count="4">
    <mergeCell ref="I1:M1"/>
    <mergeCell ref="N1:S1"/>
    <mergeCell ref="T1:U1"/>
    <mergeCell ref="V1:AP1"/>
  </mergeCells>
  <conditionalFormatting sqref="AS3:AS42">
    <cfRule type="cellIs" dxfId="2" priority="1" operator="equal">
      <formula>"Forthcoming"</formula>
    </cfRule>
  </conditionalFormatting>
  <hyperlinks>
    <hyperlink ref="B1" location="'Table 2'!A1" display="Back to map" xr:uid="{5CF3D151-B5B5-4892-B911-FAC445818ECD}"/>
    <hyperlink ref="O9" r:id="rId1" xr:uid="{1E42059F-9573-4D86-9453-DD5BAC6A1530}"/>
    <hyperlink ref="O10" r:id="rId2" xr:uid="{7CE63140-AC83-48EA-BDF3-D11F5CFC1F2C}"/>
    <hyperlink ref="O11" r:id="rId3" xr:uid="{C0CCE887-E275-49A6-BF78-7C5716CB8F3D}"/>
    <hyperlink ref="O14" r:id="rId4" xr:uid="{AB684B69-44E7-4811-80F5-2B1EAD9FF4DC}"/>
    <hyperlink ref="O16" r:id="rId5" xr:uid="{AA04597C-7E49-48EC-8195-4BC63658F53E}"/>
    <hyperlink ref="O18" r:id="rId6" xr:uid="{08FD287B-3C51-4B64-9444-791123013CA6}"/>
    <hyperlink ref="O20" r:id="rId7" xr:uid="{367F1EF9-7F62-46D9-A5F8-4F5306F589F0}"/>
    <hyperlink ref="O23" r:id="rId8" xr:uid="{C61057C0-413F-474F-A37C-6F434173EDDF}"/>
    <hyperlink ref="O24" r:id="rId9" xr:uid="{EA6F238E-EC95-4A99-8936-2491B24F8B61}"/>
    <hyperlink ref="P9" r:id="rId10" xr:uid="{A611C85C-A33F-4FA5-ADCF-D5EC212D7C1B}"/>
    <hyperlink ref="P10" r:id="rId11" xr:uid="{EC457950-BAA5-41AE-8C97-8689CD07CF23}"/>
    <hyperlink ref="P11" r:id="rId12" xr:uid="{AA75E818-C2B9-4452-B7AE-0E67224BF0FE}"/>
    <hyperlink ref="P14" r:id="rId13" xr:uid="{86D8809A-EFAF-4DED-8BCF-69F8B2430F1B}"/>
    <hyperlink ref="P18" r:id="rId14" xr:uid="{7A12A9BC-67CA-4618-A6FA-A77DAB240BA7}"/>
    <hyperlink ref="P16" r:id="rId15" xr:uid="{149886B7-5C67-4CE0-A211-1E895CB5AA5A}"/>
    <hyperlink ref="P20" r:id="rId16" xr:uid="{86B64B87-19DC-472D-B4C6-C6E0647F5B64}"/>
    <hyperlink ref="P23" r:id="rId17" xr:uid="{30951317-82C3-48DA-9048-B9793E4216A1}"/>
    <hyperlink ref="P24" r:id="rId18" xr:uid="{E5A36AB3-AF42-4EB0-B6B5-3121353BDDCD}"/>
    <hyperlink ref="Q9" r:id="rId19" xr:uid="{586C9638-8A95-4313-AD84-5C579C6B1DDE}"/>
    <hyperlink ref="Q10" r:id="rId20" xr:uid="{69A58444-B962-43E2-9944-FC523D4CAF90}"/>
    <hyperlink ref="Q11" r:id="rId21" xr:uid="{F2332798-EB2A-492C-BC19-0D91C3880E40}"/>
    <hyperlink ref="Q14" r:id="rId22" xr:uid="{B9876EE0-1D64-4059-B4B7-A0676FABCB98}"/>
    <hyperlink ref="Q16" r:id="rId23" xr:uid="{79BEBC3E-869E-4069-9B74-B696E6805DDE}"/>
    <hyperlink ref="Q18" r:id="rId24" xr:uid="{50E15AF4-0C1E-4AA7-A7A5-4536DA9E018C}"/>
    <hyperlink ref="Q20" r:id="rId25" xr:uid="{77669FB2-FFFA-44A6-90F4-A83D4C03E8BB}"/>
    <hyperlink ref="Q23" r:id="rId26" xr:uid="{25A4F2FE-4BEB-4B4C-BBAD-C51F7E1883AD}"/>
    <hyperlink ref="Q24" r:id="rId27" xr:uid="{DAEA3906-CC06-4909-AF9B-E30DED592E91}"/>
    <hyperlink ref="R9" r:id="rId28" xr:uid="{53094AB0-D0E1-4D25-8453-96EE3898DF71}"/>
    <hyperlink ref="R10" r:id="rId29" xr:uid="{4C0D7540-DDF1-44BC-9530-70CCBDD60B8D}"/>
    <hyperlink ref="R11" r:id="rId30" xr:uid="{31A7A121-72DA-4721-A99A-A05886433929}"/>
    <hyperlink ref="R14" r:id="rId31" xr:uid="{5987784D-9925-4BE7-9C51-5BFBAF222CAC}"/>
    <hyperlink ref="R16" r:id="rId32" xr:uid="{4B8431D4-D641-4DD8-9652-8042B6A74E16}"/>
    <hyperlink ref="R18" r:id="rId33" xr:uid="{3E0C264F-FBCB-4C52-8613-52B7C148BCC8}"/>
    <hyperlink ref="R20" r:id="rId34" xr:uid="{78AF3284-5716-4545-A8F6-DC8F8A46B2D1}"/>
    <hyperlink ref="R23" r:id="rId35" xr:uid="{05D744FB-6FA5-48B5-B502-A7846B0C8386}"/>
    <hyperlink ref="R24" r:id="rId36" xr:uid="{FC6E22FF-49BF-4953-A711-20F6B12F55C6}"/>
    <hyperlink ref="AF9" r:id="rId37" xr:uid="{0BA9CAC5-9463-4876-A298-993CA9EE1F55}"/>
    <hyperlink ref="AF10" r:id="rId38" location="https://echa.europa.eu/documents/10162/729c3eb8-7d4b-03f8-f4dd-6bccdef5e58a" xr:uid="{6A6F1BC4-E162-4208-A6C4-DBC85BBBD2C6}"/>
    <hyperlink ref="AF11" r:id="rId39" xr:uid="{A071E0C7-DCA3-4569-95E3-B86E9177601C}"/>
    <hyperlink ref="AF14" r:id="rId40" xr:uid="{72D61917-6932-468F-B9F6-1F392D8BB377}"/>
    <hyperlink ref="AF16" r:id="rId41" xr:uid="{3A4C6A34-8330-4D14-9A7E-974161D16146}"/>
    <hyperlink ref="AF18" r:id="rId42" xr:uid="{AC57BF0A-2C8E-44F0-922B-8894F9C6EE42}"/>
    <hyperlink ref="AF20" r:id="rId43" location="https://echa.europa.eu/documents/10162/03fd4bc9-c6e8-f6d6-70b0-02cbe0260da0" xr:uid="{27E4D62D-6C7B-453B-B9A5-66F014BA7AFC}"/>
    <hyperlink ref="AF23" r:id="rId44" xr:uid="{1F5663ED-771C-4045-9F46-6B0B0DB4BD78}"/>
    <hyperlink ref="AF24" r:id="rId45" xr:uid="{BFB69759-614E-41C9-A6C7-9030E3DC473A}"/>
    <hyperlink ref="AG9" r:id="rId46" xr:uid="{C85EF89E-0EC8-4E31-B5FE-7D7FE926FE78}"/>
    <hyperlink ref="AG10" r:id="rId47" xr:uid="{B7AD9E88-F685-44CB-B6F2-5EA962DD26B0}"/>
    <hyperlink ref="AG11" r:id="rId48" xr:uid="{DE990EFE-A906-4269-97D8-31DBCCD5023E}"/>
    <hyperlink ref="AG14" r:id="rId49" xr:uid="{F9E3E8C0-2886-4BE7-A26D-48004D89CE61}"/>
    <hyperlink ref="AG16" r:id="rId50" xr:uid="{D70C89C5-4F7D-4772-81AC-8B05D4FFB703}"/>
    <hyperlink ref="AG18" r:id="rId51" xr:uid="{51B9D723-C2E4-44A3-9DA2-5B189A25D865}"/>
    <hyperlink ref="AG20" r:id="rId52" xr:uid="{E7F73F70-9798-4B38-9527-EFF24791F2ED}"/>
    <hyperlink ref="AG23" r:id="rId53" xr:uid="{23521ECD-D24B-4228-A18A-EA9E914A7BAC}"/>
    <hyperlink ref="AG24" r:id="rId54" xr:uid="{9DAA666C-A9FC-4359-B090-13BF0BC36319}"/>
    <hyperlink ref="AI9" r:id="rId55" xr:uid="{FBBEAC68-D223-4FFF-A22E-64F9132B0FE9}"/>
    <hyperlink ref="AI10" r:id="rId56" xr:uid="{BC59AADA-FEF1-4CC8-B7DB-C855856D838C}"/>
    <hyperlink ref="AI11" r:id="rId57" xr:uid="{3D9502BD-030E-41CE-A3A0-18351A7F5E73}"/>
    <hyperlink ref="AI14" r:id="rId58" xr:uid="{F6CE9BB4-2958-42F4-8B28-530C12EBF294}"/>
    <hyperlink ref="AI16" r:id="rId59" xr:uid="{B83DA3C9-F3AC-4F73-904C-575BF660117D}"/>
    <hyperlink ref="AI18" r:id="rId60" xr:uid="{3D802042-E72B-4AA9-BB36-DE90FF799062}"/>
    <hyperlink ref="AI20" r:id="rId61" xr:uid="{FE354A48-23C2-4E5A-8644-0E5F3CC0E7F2}"/>
    <hyperlink ref="AI23" r:id="rId62" xr:uid="{F310F5F2-08B6-4C4B-AD63-D768B9AE51AF}"/>
    <hyperlink ref="AI24" r:id="rId63" xr:uid="{837AEB9D-068D-4DEB-8EDC-CA3BD7FFAA5E}"/>
    <hyperlink ref="AK9" r:id="rId64" xr:uid="{3D047D5B-AFAD-45E5-9B2A-3DBFE625A57C}"/>
    <hyperlink ref="AK10" r:id="rId65" xr:uid="{55E1B95E-C97D-49F4-8F40-23258F416267}"/>
    <hyperlink ref="AK11" r:id="rId66" xr:uid="{1C611BD2-2A56-4853-ABC3-3965030734FE}"/>
    <hyperlink ref="AK14" r:id="rId67" xr:uid="{51EEA907-AB7C-4479-A0A8-883C9ADE0EB8}"/>
    <hyperlink ref="AK16" r:id="rId68" xr:uid="{4E1D8AD0-1455-4B95-9EF4-577C9BB552BB}"/>
    <hyperlink ref="AK18" r:id="rId69" xr:uid="{D6650C9E-7437-41FB-BADD-2796F6B61E54}"/>
    <hyperlink ref="AK20" r:id="rId70" xr:uid="{333D8A69-88DF-4B34-A7A2-76D0414A843D}"/>
    <hyperlink ref="AK23" r:id="rId71" xr:uid="{5B8B2509-96C0-499E-A066-289BBD99E3A8}"/>
    <hyperlink ref="AK24" r:id="rId72" xr:uid="{2CED5960-EBB2-4104-AA4D-44D5905AD5A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42"/>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9" max="29" width="10.1796875" customWidth="1"/>
  </cols>
  <sheetData>
    <row r="1" spans="1:29" ht="28.5" thickBot="1" x14ac:dyDescent="0.55000000000000004">
      <c r="B1" s="42" t="s">
        <v>870</v>
      </c>
      <c r="C1" s="2"/>
      <c r="D1" s="2"/>
      <c r="E1" s="1" t="s">
        <v>37</v>
      </c>
      <c r="F1" s="2"/>
      <c r="G1" s="2"/>
      <c r="H1" s="2"/>
      <c r="I1" s="179" t="s">
        <v>19</v>
      </c>
      <c r="J1" s="180"/>
      <c r="K1" s="180"/>
      <c r="L1" s="180"/>
      <c r="M1" s="180"/>
      <c r="N1" s="180"/>
      <c r="O1" s="180"/>
      <c r="P1" s="181"/>
      <c r="Q1" s="182" t="s">
        <v>20</v>
      </c>
      <c r="R1" s="182"/>
      <c r="S1" s="182"/>
      <c r="T1" s="182"/>
      <c r="U1" s="182"/>
      <c r="V1" s="182"/>
      <c r="W1" s="182"/>
      <c r="X1" s="182"/>
      <c r="Y1" s="182"/>
      <c r="Z1" s="182"/>
      <c r="AA1" s="182"/>
      <c r="AB1" s="182"/>
      <c r="AC1" s="183"/>
    </row>
    <row r="2" spans="1:29" ht="117.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499</v>
      </c>
      <c r="J2" s="23" t="s">
        <v>500</v>
      </c>
      <c r="K2" s="23" t="s">
        <v>501</v>
      </c>
      <c r="L2" s="23" t="s">
        <v>502</v>
      </c>
      <c r="M2" s="23" t="s">
        <v>503</v>
      </c>
      <c r="N2" s="23" t="s">
        <v>504</v>
      </c>
      <c r="O2" s="23" t="s">
        <v>505</v>
      </c>
      <c r="P2" s="24" t="s">
        <v>506</v>
      </c>
      <c r="Q2" s="31" t="s">
        <v>507</v>
      </c>
      <c r="R2" s="23" t="s">
        <v>508</v>
      </c>
      <c r="S2" s="23" t="s">
        <v>509</v>
      </c>
      <c r="T2" s="23" t="s">
        <v>510</v>
      </c>
      <c r="U2" s="23" t="s">
        <v>511</v>
      </c>
      <c r="V2" s="23" t="s">
        <v>512</v>
      </c>
      <c r="W2" s="23" t="s">
        <v>285</v>
      </c>
      <c r="X2" s="23" t="s">
        <v>513</v>
      </c>
      <c r="Y2" s="23" t="s">
        <v>514</v>
      </c>
      <c r="Z2" s="23" t="s">
        <v>515</v>
      </c>
      <c r="AA2" s="23" t="s">
        <v>516</v>
      </c>
      <c r="AB2" s="23" t="s">
        <v>281</v>
      </c>
      <c r="AC2" s="24" t="s">
        <v>357</v>
      </c>
    </row>
    <row r="3" spans="1:29" ht="13" x14ac:dyDescent="0.3">
      <c r="B3" s="20">
        <f t="shared" ref="B3:B42" si="0">IF(COUNTIF(I3:AC3,"-")&lt;COUNTA(I3:AC3),1,0)</f>
        <v>0</v>
      </c>
      <c r="C3" s="5">
        <f>'Table 1'!B4</f>
        <v>0</v>
      </c>
      <c r="D3" s="5">
        <f>'Table 1'!C4</f>
        <v>1</v>
      </c>
      <c r="E3" s="5" t="str">
        <f>'Table 1'!D4</f>
        <v>PAHs</v>
      </c>
      <c r="F3" s="5" t="str">
        <f>'Table 1'!E4</f>
        <v>A</v>
      </c>
      <c r="G3" s="5" t="str">
        <f>'Table 1'!F4</f>
        <v>NO2</v>
      </c>
      <c r="H3" s="12" t="str">
        <f>'Table 1'!G4</f>
        <v>10102-44-0</v>
      </c>
      <c r="I3" s="21" t="s">
        <v>56</v>
      </c>
      <c r="J3" s="25" t="s">
        <v>56</v>
      </c>
      <c r="K3" s="25" t="s">
        <v>56</v>
      </c>
      <c r="L3" s="25" t="s">
        <v>56</v>
      </c>
      <c r="M3" s="25" t="s">
        <v>56</v>
      </c>
      <c r="N3" s="25" t="s">
        <v>56</v>
      </c>
      <c r="O3" s="25" t="s">
        <v>56</v>
      </c>
      <c r="P3" s="25" t="s">
        <v>56</v>
      </c>
      <c r="Q3" s="25" t="s">
        <v>56</v>
      </c>
      <c r="R3" s="25" t="s">
        <v>56</v>
      </c>
      <c r="S3" s="25" t="s">
        <v>56</v>
      </c>
      <c r="T3" s="25" t="s">
        <v>56</v>
      </c>
      <c r="U3" s="25" t="s">
        <v>56</v>
      </c>
      <c r="V3" s="25" t="s">
        <v>56</v>
      </c>
      <c r="W3" s="25" t="s">
        <v>56</v>
      </c>
      <c r="X3" s="25" t="s">
        <v>56</v>
      </c>
      <c r="Y3" s="25" t="s">
        <v>56</v>
      </c>
      <c r="Z3" s="25" t="s">
        <v>56</v>
      </c>
      <c r="AA3" s="25" t="s">
        <v>56</v>
      </c>
      <c r="AB3" s="25" t="s">
        <v>56</v>
      </c>
      <c r="AC3" s="26" t="s">
        <v>56</v>
      </c>
    </row>
    <row r="4" spans="1:29" ht="13" x14ac:dyDescent="0.3">
      <c r="B4" s="20">
        <f t="shared" si="0"/>
        <v>1</v>
      </c>
      <c r="C4" s="5">
        <f>'Table 1'!B5</f>
        <v>0</v>
      </c>
      <c r="D4" s="5">
        <f>'Table 1'!C5</f>
        <v>1</v>
      </c>
      <c r="E4" s="5" t="str">
        <f>'Table 1'!D5</f>
        <v>PAHs</v>
      </c>
      <c r="F4" s="5" t="str">
        <f>'Table 1'!E5</f>
        <v>A</v>
      </c>
      <c r="G4" s="5" t="str">
        <f>'Table 1'!F5</f>
        <v>SO2</v>
      </c>
      <c r="H4" s="12" t="str">
        <f>'Table 1'!G5</f>
        <v>7446-09-5</v>
      </c>
      <c r="I4" s="21" t="s">
        <v>56</v>
      </c>
      <c r="J4" s="25" t="s">
        <v>56</v>
      </c>
      <c r="K4" s="140" t="s">
        <v>526</v>
      </c>
      <c r="L4" s="25" t="s">
        <v>56</v>
      </c>
      <c r="M4" s="25" t="s">
        <v>56</v>
      </c>
      <c r="N4" s="140" t="s">
        <v>527</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6" t="s">
        <v>56</v>
      </c>
    </row>
    <row r="5" spans="1:29" ht="13" x14ac:dyDescent="0.3">
      <c r="B5" s="20">
        <f t="shared" si="0"/>
        <v>1</v>
      </c>
      <c r="C5" s="5">
        <f>'Table 1'!B6</f>
        <v>0</v>
      </c>
      <c r="D5" s="5">
        <f>'Table 1'!C6</f>
        <v>1</v>
      </c>
      <c r="E5" s="5" t="str">
        <f>'Table 1'!D6</f>
        <v>PAHs</v>
      </c>
      <c r="F5" s="5" t="str">
        <f>'Table 1'!E6</f>
        <v>A</v>
      </c>
      <c r="G5" s="5" t="str">
        <f>'Table 1'!F6</f>
        <v>O3</v>
      </c>
      <c r="H5" s="12" t="str">
        <f>'Table 1'!G6</f>
        <v>10028-15-6</v>
      </c>
      <c r="I5" s="21" t="s">
        <v>56</v>
      </c>
      <c r="J5" s="25" t="s">
        <v>56</v>
      </c>
      <c r="K5" s="140" t="s">
        <v>528</v>
      </c>
      <c r="L5" s="25" t="s">
        <v>56</v>
      </c>
      <c r="M5" s="25" t="s">
        <v>56</v>
      </c>
      <c r="N5" s="140" t="s">
        <v>529</v>
      </c>
      <c r="O5" s="25" t="s">
        <v>56</v>
      </c>
      <c r="P5" s="25" t="s">
        <v>56</v>
      </c>
      <c r="Q5" s="25" t="s">
        <v>56</v>
      </c>
      <c r="R5" s="25" t="s">
        <v>56</v>
      </c>
      <c r="S5" s="25" t="s">
        <v>56</v>
      </c>
      <c r="T5" s="25" t="s">
        <v>56</v>
      </c>
      <c r="U5" s="25" t="s">
        <v>56</v>
      </c>
      <c r="V5" s="25" t="s">
        <v>56</v>
      </c>
      <c r="W5" s="25" t="s">
        <v>56</v>
      </c>
      <c r="X5" s="25" t="s">
        <v>56</v>
      </c>
      <c r="Y5" s="25" t="s">
        <v>56</v>
      </c>
      <c r="Z5" s="25" t="s">
        <v>56</v>
      </c>
      <c r="AA5" s="25" t="s">
        <v>56</v>
      </c>
      <c r="AB5" s="25" t="s">
        <v>56</v>
      </c>
      <c r="AC5" s="26" t="s">
        <v>56</v>
      </c>
    </row>
    <row r="6" spans="1:29" ht="13" x14ac:dyDescent="0.3">
      <c r="B6" s="20">
        <f t="shared" si="0"/>
        <v>1</v>
      </c>
      <c r="C6" s="5">
        <f>'Table 1'!B7</f>
        <v>0</v>
      </c>
      <c r="D6" s="5">
        <f>'Table 1'!C7</f>
        <v>1</v>
      </c>
      <c r="E6" s="5" t="str">
        <f>'Table 1'!D7</f>
        <v>PAHs</v>
      </c>
      <c r="F6" s="5" t="str">
        <f>'Table 1'!E7</f>
        <v>A</v>
      </c>
      <c r="G6" s="5" t="str">
        <f>'Table 1'!F7</f>
        <v>CO</v>
      </c>
      <c r="H6" s="12" t="str">
        <f>'Table 1'!G7</f>
        <v>630-08-0</v>
      </c>
      <c r="I6" s="141" t="s">
        <v>530</v>
      </c>
      <c r="J6" s="25" t="s">
        <v>56</v>
      </c>
      <c r="K6" s="25" t="s">
        <v>56</v>
      </c>
      <c r="L6" s="25" t="s">
        <v>56</v>
      </c>
      <c r="M6" s="25" t="s">
        <v>56</v>
      </c>
      <c r="N6" s="25" t="s">
        <v>56</v>
      </c>
      <c r="O6" s="25" t="s">
        <v>56</v>
      </c>
      <c r="P6" s="25" t="s">
        <v>56</v>
      </c>
      <c r="Q6" s="25" t="s">
        <v>56</v>
      </c>
      <c r="R6" s="25" t="s">
        <v>56</v>
      </c>
      <c r="S6" s="25" t="s">
        <v>56</v>
      </c>
      <c r="T6" s="25" t="s">
        <v>56</v>
      </c>
      <c r="U6" s="25" t="s">
        <v>56</v>
      </c>
      <c r="V6" s="25" t="s">
        <v>56</v>
      </c>
      <c r="W6" s="25" t="s">
        <v>56</v>
      </c>
      <c r="X6" s="25" t="s">
        <v>56</v>
      </c>
      <c r="Y6" s="25" t="s">
        <v>56</v>
      </c>
      <c r="Z6" s="25" t="s">
        <v>56</v>
      </c>
      <c r="AA6" s="25" t="s">
        <v>56</v>
      </c>
      <c r="AB6" s="25" t="s">
        <v>56</v>
      </c>
      <c r="AC6" s="26" t="s">
        <v>56</v>
      </c>
    </row>
    <row r="7" spans="1:29" ht="13" x14ac:dyDescent="0.3">
      <c r="B7" s="20">
        <f t="shared" si="0"/>
        <v>1</v>
      </c>
      <c r="C7" s="5">
        <f>'Table 1'!B8</f>
        <v>0</v>
      </c>
      <c r="D7" s="5">
        <f>'Table 1'!C8</f>
        <v>1</v>
      </c>
      <c r="E7" s="5" t="str">
        <f>'Table 1'!D8</f>
        <v>PAHs</v>
      </c>
      <c r="F7" s="5" t="str">
        <f>'Table 1'!E8</f>
        <v>B</v>
      </c>
      <c r="G7" s="5" t="str">
        <f>'Table 1'!F8</f>
        <v>Acenaphthene</v>
      </c>
      <c r="H7" s="12" t="str">
        <f>'Table 1'!G8</f>
        <v>83-32-9</v>
      </c>
      <c r="I7" s="21" t="s">
        <v>56</v>
      </c>
      <c r="J7" s="25" t="s">
        <v>56</v>
      </c>
      <c r="K7" s="25" t="s">
        <v>56</v>
      </c>
      <c r="L7" s="25" t="s">
        <v>56</v>
      </c>
      <c r="M7" s="140" t="s">
        <v>531</v>
      </c>
      <c r="N7" s="25" t="s">
        <v>56</v>
      </c>
      <c r="O7" s="25" t="s">
        <v>56</v>
      </c>
      <c r="P7" s="25" t="s">
        <v>56</v>
      </c>
      <c r="Q7" s="25" t="s">
        <v>56</v>
      </c>
      <c r="R7" s="25" t="s">
        <v>56</v>
      </c>
      <c r="S7" s="25" t="s">
        <v>56</v>
      </c>
      <c r="T7" s="25" t="s">
        <v>56</v>
      </c>
      <c r="U7" s="25" t="s">
        <v>56</v>
      </c>
      <c r="V7" s="25" t="s">
        <v>56</v>
      </c>
      <c r="W7" s="25" t="s">
        <v>56</v>
      </c>
      <c r="X7" s="25" t="s">
        <v>56</v>
      </c>
      <c r="Y7" s="25" t="s">
        <v>56</v>
      </c>
      <c r="Z7" s="25" t="s">
        <v>56</v>
      </c>
      <c r="AA7" s="25" t="s">
        <v>56</v>
      </c>
      <c r="AB7" s="25" t="s">
        <v>56</v>
      </c>
      <c r="AC7" s="26" t="s">
        <v>56</v>
      </c>
    </row>
    <row r="8" spans="1:29"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25" t="s">
        <v>56</v>
      </c>
      <c r="K8" s="25" t="s">
        <v>56</v>
      </c>
      <c r="L8" s="25" t="s">
        <v>56</v>
      </c>
      <c r="M8" s="25" t="s">
        <v>56</v>
      </c>
      <c r="N8" s="25" t="s">
        <v>56</v>
      </c>
      <c r="O8" s="25" t="s">
        <v>56</v>
      </c>
      <c r="P8" s="25" t="s">
        <v>56</v>
      </c>
      <c r="Q8" s="25" t="s">
        <v>56</v>
      </c>
      <c r="R8" s="25" t="s">
        <v>56</v>
      </c>
      <c r="S8" s="25" t="s">
        <v>56</v>
      </c>
      <c r="T8" s="25" t="s">
        <v>56</v>
      </c>
      <c r="U8" s="25" t="s">
        <v>56</v>
      </c>
      <c r="V8" s="25" t="s">
        <v>56</v>
      </c>
      <c r="W8" s="25" t="s">
        <v>56</v>
      </c>
      <c r="X8" s="25" t="s">
        <v>56</v>
      </c>
      <c r="Y8" s="25" t="s">
        <v>56</v>
      </c>
      <c r="Z8" s="25" t="s">
        <v>56</v>
      </c>
      <c r="AA8" s="25" t="s">
        <v>56</v>
      </c>
      <c r="AB8" s="25" t="s">
        <v>56</v>
      </c>
      <c r="AC8" s="26" t="s">
        <v>56</v>
      </c>
    </row>
    <row r="9" spans="1:29" ht="13" x14ac:dyDescent="0.3">
      <c r="B9" s="20">
        <f t="shared" si="0"/>
        <v>1</v>
      </c>
      <c r="C9" s="5">
        <f>'Table 1'!B10</f>
        <v>0</v>
      </c>
      <c r="D9" s="5">
        <f>'Table 1'!C10</f>
        <v>1</v>
      </c>
      <c r="E9" s="5" t="str">
        <f>'Table 1'!D10</f>
        <v>PAHs</v>
      </c>
      <c r="F9" s="5" t="str">
        <f>'Table 1'!E10</f>
        <v>B</v>
      </c>
      <c r="G9" s="5" t="str">
        <f>'Table 1'!F10</f>
        <v>Anthracene</v>
      </c>
      <c r="H9" s="12" t="str">
        <f>'Table 1'!G10</f>
        <v>120-12-7</v>
      </c>
      <c r="I9" s="21" t="s">
        <v>56</v>
      </c>
      <c r="J9" s="25" t="s">
        <v>56</v>
      </c>
      <c r="K9" s="25" t="s">
        <v>56</v>
      </c>
      <c r="L9" s="25" t="s">
        <v>56</v>
      </c>
      <c r="M9" s="25" t="s">
        <v>56</v>
      </c>
      <c r="N9" s="25" t="s">
        <v>56</v>
      </c>
      <c r="O9" s="140" t="s">
        <v>532</v>
      </c>
      <c r="P9" s="25" t="s">
        <v>56</v>
      </c>
      <c r="Q9" s="25" t="s">
        <v>56</v>
      </c>
      <c r="R9" s="25" t="s">
        <v>56</v>
      </c>
      <c r="S9" s="25" t="s">
        <v>56</v>
      </c>
      <c r="T9" s="25" t="s">
        <v>56</v>
      </c>
      <c r="U9" s="25" t="s">
        <v>56</v>
      </c>
      <c r="V9" s="25" t="s">
        <v>56</v>
      </c>
      <c r="W9" s="25" t="s">
        <v>56</v>
      </c>
      <c r="X9" s="25" t="s">
        <v>56</v>
      </c>
      <c r="Y9" s="25" t="s">
        <v>56</v>
      </c>
      <c r="Z9" s="25" t="s">
        <v>56</v>
      </c>
      <c r="AA9" s="25" t="s">
        <v>56</v>
      </c>
      <c r="AB9" s="25" t="s">
        <v>56</v>
      </c>
      <c r="AC9" s="26" t="s">
        <v>56</v>
      </c>
    </row>
    <row r="10" spans="1:29" ht="13" x14ac:dyDescent="0.3">
      <c r="A10" s="44" t="s">
        <v>873</v>
      </c>
      <c r="B10" s="20">
        <f t="shared" si="0"/>
        <v>1</v>
      </c>
      <c r="C10" s="5">
        <f>'Table 1'!B11</f>
        <v>0</v>
      </c>
      <c r="D10" s="5">
        <f>'Table 1'!C11</f>
        <v>1</v>
      </c>
      <c r="E10" s="5" t="str">
        <f>'Table 1'!D11</f>
        <v>PAHs</v>
      </c>
      <c r="F10" s="5" t="str">
        <f>'Table 1'!E11</f>
        <v>B</v>
      </c>
      <c r="G10" s="5" t="str">
        <f>'Table 1'!F11</f>
        <v>BaA</v>
      </c>
      <c r="H10" s="12" t="str">
        <f>'Table 1'!G11</f>
        <v>56-55-3</v>
      </c>
      <c r="I10" s="21" t="s">
        <v>56</v>
      </c>
      <c r="J10" s="25" t="s">
        <v>56</v>
      </c>
      <c r="K10" s="25" t="s">
        <v>56</v>
      </c>
      <c r="L10" s="25" t="s">
        <v>56</v>
      </c>
      <c r="M10" s="140" t="s">
        <v>533</v>
      </c>
      <c r="N10" s="25" t="s">
        <v>56</v>
      </c>
      <c r="O10" s="140" t="s">
        <v>534</v>
      </c>
      <c r="P10" s="25" t="s">
        <v>56</v>
      </c>
      <c r="Q10" s="25" t="s">
        <v>56</v>
      </c>
      <c r="R10" s="25" t="s">
        <v>56</v>
      </c>
      <c r="S10" s="25" t="s">
        <v>56</v>
      </c>
      <c r="T10" s="25" t="s">
        <v>56</v>
      </c>
      <c r="U10" s="25" t="s">
        <v>56</v>
      </c>
      <c r="V10" s="25" t="s">
        <v>56</v>
      </c>
      <c r="W10" s="25" t="s">
        <v>56</v>
      </c>
      <c r="X10" s="25" t="s">
        <v>56</v>
      </c>
      <c r="Y10" s="25" t="s">
        <v>56</v>
      </c>
      <c r="Z10" s="25" t="s">
        <v>56</v>
      </c>
      <c r="AA10" s="25" t="s">
        <v>56</v>
      </c>
      <c r="AB10" s="25" t="s">
        <v>56</v>
      </c>
      <c r="AC10" s="26" t="s">
        <v>56</v>
      </c>
    </row>
    <row r="11" spans="1:29" ht="13" x14ac:dyDescent="0.3">
      <c r="A11" s="44" t="s">
        <v>873</v>
      </c>
      <c r="B11" s="20">
        <f t="shared" si="0"/>
        <v>1</v>
      </c>
      <c r="C11" s="5">
        <f>'Table 1'!B12</f>
        <v>0</v>
      </c>
      <c r="D11" s="5">
        <f>'Table 1'!C12</f>
        <v>1</v>
      </c>
      <c r="E11" s="5" t="str">
        <f>'Table 1'!D12</f>
        <v>PAHs</v>
      </c>
      <c r="F11" s="5" t="str">
        <f>'Table 1'!E12</f>
        <v>B</v>
      </c>
      <c r="G11" s="5" t="str">
        <f>'Table 1'!F12</f>
        <v>BaP</v>
      </c>
      <c r="H11" s="12" t="str">
        <f>'Table 1'!G12</f>
        <v>50-32-8</v>
      </c>
      <c r="I11" s="21" t="s">
        <v>56</v>
      </c>
      <c r="J11" s="25" t="s">
        <v>56</v>
      </c>
      <c r="K11" s="25" t="s">
        <v>56</v>
      </c>
      <c r="L11" s="25" t="s">
        <v>56</v>
      </c>
      <c r="M11" s="25" t="s">
        <v>56</v>
      </c>
      <c r="N11" s="25" t="s">
        <v>56</v>
      </c>
      <c r="O11" s="140" t="s">
        <v>535</v>
      </c>
      <c r="P11" s="25" t="s">
        <v>56</v>
      </c>
      <c r="Q11" s="25" t="s">
        <v>56</v>
      </c>
      <c r="R11" s="25" t="s">
        <v>56</v>
      </c>
      <c r="S11" s="25" t="s">
        <v>56</v>
      </c>
      <c r="T11" s="25" t="s">
        <v>56</v>
      </c>
      <c r="U11" s="25" t="s">
        <v>56</v>
      </c>
      <c r="V11" s="25" t="s">
        <v>56</v>
      </c>
      <c r="W11" s="25" t="s">
        <v>56</v>
      </c>
      <c r="X11" s="25" t="s">
        <v>56</v>
      </c>
      <c r="Y11" s="25" t="s">
        <v>56</v>
      </c>
      <c r="Z11" s="25" t="s">
        <v>56</v>
      </c>
      <c r="AA11" s="25" t="s">
        <v>56</v>
      </c>
      <c r="AB11" s="25" t="s">
        <v>56</v>
      </c>
      <c r="AC11" s="26" t="s">
        <v>56</v>
      </c>
    </row>
    <row r="12" spans="1:29" ht="13" x14ac:dyDescent="0.3">
      <c r="A12" s="44" t="s">
        <v>873</v>
      </c>
      <c r="B12" s="20">
        <f t="shared" si="0"/>
        <v>1</v>
      </c>
      <c r="C12" s="5">
        <f>'Table 1'!B13</f>
        <v>0</v>
      </c>
      <c r="D12" s="5">
        <f>'Table 1'!C13</f>
        <v>1</v>
      </c>
      <c r="E12" s="5" t="str">
        <f>'Table 1'!D13</f>
        <v>PAHs</v>
      </c>
      <c r="F12" s="5" t="str">
        <f>'Table 1'!E13</f>
        <v>B</v>
      </c>
      <c r="G12" s="5" t="str">
        <f>'Table 1'!F13</f>
        <v>BbFA</v>
      </c>
      <c r="H12" s="12" t="str">
        <f>'Table 1'!G13</f>
        <v>205-99-2</v>
      </c>
      <c r="I12" s="21" t="s">
        <v>56</v>
      </c>
      <c r="J12" s="25" t="s">
        <v>56</v>
      </c>
      <c r="K12" s="25" t="s">
        <v>56</v>
      </c>
      <c r="L12" s="25" t="s">
        <v>56</v>
      </c>
      <c r="M12" s="25" t="s">
        <v>56</v>
      </c>
      <c r="N12" s="25" t="s">
        <v>56</v>
      </c>
      <c r="O12" s="25" t="s">
        <v>56</v>
      </c>
      <c r="P12" s="140" t="s">
        <v>536</v>
      </c>
      <c r="Q12" s="25" t="s">
        <v>56</v>
      </c>
      <c r="R12" s="25" t="s">
        <v>56</v>
      </c>
      <c r="S12" s="25" t="s">
        <v>56</v>
      </c>
      <c r="T12" s="25" t="s">
        <v>56</v>
      </c>
      <c r="U12" s="25" t="s">
        <v>56</v>
      </c>
      <c r="V12" s="25" t="s">
        <v>56</v>
      </c>
      <c r="W12" s="25" t="s">
        <v>56</v>
      </c>
      <c r="X12" s="25" t="s">
        <v>56</v>
      </c>
      <c r="Y12" s="25" t="s">
        <v>56</v>
      </c>
      <c r="Z12" s="25" t="s">
        <v>56</v>
      </c>
      <c r="AA12" s="25" t="s">
        <v>56</v>
      </c>
      <c r="AB12" s="25" t="s">
        <v>56</v>
      </c>
      <c r="AC12" s="26" t="s">
        <v>56</v>
      </c>
    </row>
    <row r="13" spans="1:29" ht="13" x14ac:dyDescent="0.3">
      <c r="B13" s="20">
        <f t="shared" si="0"/>
        <v>1</v>
      </c>
      <c r="C13" s="5">
        <f>'Table 1'!B14</f>
        <v>0</v>
      </c>
      <c r="D13" s="5">
        <f>'Table 1'!C14</f>
        <v>1</v>
      </c>
      <c r="E13" s="5" t="str">
        <f>'Table 1'!D14</f>
        <v>PAHs</v>
      </c>
      <c r="F13" s="5" t="str">
        <f>'Table 1'!E14</f>
        <v>B</v>
      </c>
      <c r="G13" s="5" t="str">
        <f>'Table 1'!F14</f>
        <v>BeP</v>
      </c>
      <c r="H13" s="12" t="str">
        <f>'Table 1'!G14</f>
        <v>192-97-2</v>
      </c>
      <c r="I13" s="21" t="s">
        <v>56</v>
      </c>
      <c r="J13" s="25" t="s">
        <v>56</v>
      </c>
      <c r="K13" s="25" t="s">
        <v>56</v>
      </c>
      <c r="L13" s="25" t="s">
        <v>56</v>
      </c>
      <c r="M13" s="25" t="s">
        <v>56</v>
      </c>
      <c r="N13" s="25" t="s">
        <v>56</v>
      </c>
      <c r="O13" s="25" t="s">
        <v>56</v>
      </c>
      <c r="P13" s="140" t="s">
        <v>537</v>
      </c>
      <c r="Q13" s="25" t="s">
        <v>56</v>
      </c>
      <c r="R13" s="25" t="s">
        <v>56</v>
      </c>
      <c r="S13" s="25" t="s">
        <v>56</v>
      </c>
      <c r="T13" s="25" t="s">
        <v>56</v>
      </c>
      <c r="U13" s="25" t="s">
        <v>56</v>
      </c>
      <c r="V13" s="25" t="s">
        <v>56</v>
      </c>
      <c r="W13" s="25" t="s">
        <v>56</v>
      </c>
      <c r="X13" s="25" t="s">
        <v>56</v>
      </c>
      <c r="Y13" s="25" t="s">
        <v>56</v>
      </c>
      <c r="Z13" s="25" t="s">
        <v>56</v>
      </c>
      <c r="AA13" s="25" t="s">
        <v>56</v>
      </c>
      <c r="AB13" s="25" t="s">
        <v>56</v>
      </c>
      <c r="AC13" s="26" t="s">
        <v>56</v>
      </c>
    </row>
    <row r="14" spans="1:29" ht="13" x14ac:dyDescent="0.3">
      <c r="B14" s="20">
        <f t="shared" si="0"/>
        <v>1</v>
      </c>
      <c r="C14" s="5">
        <f>'Table 1'!B15</f>
        <v>0</v>
      </c>
      <c r="D14" s="5">
        <f>'Table 1'!C15</f>
        <v>1</v>
      </c>
      <c r="E14" s="5" t="str">
        <f>'Table 1'!D15</f>
        <v>PAHs</v>
      </c>
      <c r="F14" s="5" t="str">
        <f>'Table 1'!E15</f>
        <v>B</v>
      </c>
      <c r="G14" s="5" t="str">
        <f>'Table 1'!F15</f>
        <v>Benzo(ghi)perylene</v>
      </c>
      <c r="H14" s="12" t="str">
        <f>'Table 1'!G15</f>
        <v>191-24-2</v>
      </c>
      <c r="I14" s="21" t="s">
        <v>56</v>
      </c>
      <c r="J14" s="25" t="s">
        <v>56</v>
      </c>
      <c r="K14" s="25" t="s">
        <v>56</v>
      </c>
      <c r="L14" s="25" t="s">
        <v>56</v>
      </c>
      <c r="M14" s="140" t="s">
        <v>538</v>
      </c>
      <c r="N14" s="25" t="s">
        <v>56</v>
      </c>
      <c r="O14" s="140" t="s">
        <v>539</v>
      </c>
      <c r="P14" s="25" t="s">
        <v>56</v>
      </c>
      <c r="Q14" s="25" t="s">
        <v>56</v>
      </c>
      <c r="R14" s="25" t="s">
        <v>56</v>
      </c>
      <c r="S14" s="25" t="s">
        <v>56</v>
      </c>
      <c r="T14" s="25" t="s">
        <v>56</v>
      </c>
      <c r="U14" s="25" t="s">
        <v>56</v>
      </c>
      <c r="V14" s="25" t="s">
        <v>56</v>
      </c>
      <c r="W14" s="25" t="s">
        <v>56</v>
      </c>
      <c r="X14" s="25" t="s">
        <v>56</v>
      </c>
      <c r="Y14" s="25" t="s">
        <v>56</v>
      </c>
      <c r="Z14" s="25" t="s">
        <v>56</v>
      </c>
      <c r="AA14" s="25" t="s">
        <v>56</v>
      </c>
      <c r="AB14" s="25" t="s">
        <v>56</v>
      </c>
      <c r="AC14" s="26" t="s">
        <v>56</v>
      </c>
    </row>
    <row r="15" spans="1:29" ht="13" x14ac:dyDescent="0.3">
      <c r="B15" s="20">
        <f t="shared" si="0"/>
        <v>1</v>
      </c>
      <c r="C15" s="5">
        <f>'Table 1'!B16</f>
        <v>0</v>
      </c>
      <c r="D15" s="5">
        <f>'Table 1'!C16</f>
        <v>1</v>
      </c>
      <c r="E15" s="5" t="str">
        <f>'Table 1'!D16</f>
        <v>PAHs</v>
      </c>
      <c r="F15" s="5" t="str">
        <f>'Table 1'!E16</f>
        <v>B</v>
      </c>
      <c r="G15" s="5" t="str">
        <f>'Table 1'!F16</f>
        <v>BjFA</v>
      </c>
      <c r="H15" s="12" t="str">
        <f>'Table 1'!G16</f>
        <v>205-82-3</v>
      </c>
      <c r="I15" s="21" t="s">
        <v>56</v>
      </c>
      <c r="J15" s="25" t="s">
        <v>56</v>
      </c>
      <c r="K15" s="25" t="s">
        <v>56</v>
      </c>
      <c r="L15" s="25" t="s">
        <v>56</v>
      </c>
      <c r="M15" s="25" t="s">
        <v>56</v>
      </c>
      <c r="N15" s="25" t="s">
        <v>56</v>
      </c>
      <c r="O15" s="25" t="s">
        <v>56</v>
      </c>
      <c r="P15" s="140" t="s">
        <v>540</v>
      </c>
      <c r="Q15" s="25" t="s">
        <v>56</v>
      </c>
      <c r="R15" s="25" t="s">
        <v>56</v>
      </c>
      <c r="S15" s="25" t="s">
        <v>56</v>
      </c>
      <c r="T15" s="25" t="s">
        <v>56</v>
      </c>
      <c r="U15" s="25" t="s">
        <v>56</v>
      </c>
      <c r="V15" s="25" t="s">
        <v>56</v>
      </c>
      <c r="W15" s="25" t="s">
        <v>56</v>
      </c>
      <c r="X15" s="25" t="s">
        <v>56</v>
      </c>
      <c r="Y15" s="25" t="s">
        <v>56</v>
      </c>
      <c r="Z15" s="25" t="s">
        <v>56</v>
      </c>
      <c r="AA15" s="25" t="s">
        <v>56</v>
      </c>
      <c r="AB15" s="25" t="s">
        <v>56</v>
      </c>
      <c r="AC15" s="26" t="s">
        <v>56</v>
      </c>
    </row>
    <row r="16" spans="1:29" ht="13" x14ac:dyDescent="0.3">
      <c r="A16" s="44" t="s">
        <v>873</v>
      </c>
      <c r="B16" s="20">
        <f t="shared" si="0"/>
        <v>1</v>
      </c>
      <c r="C16" s="5">
        <f>'Table 1'!B17</f>
        <v>0</v>
      </c>
      <c r="D16" s="5">
        <f>'Table 1'!C17</f>
        <v>1</v>
      </c>
      <c r="E16" s="5" t="str">
        <f>'Table 1'!D17</f>
        <v>PAHs</v>
      </c>
      <c r="F16" s="5" t="str">
        <f>'Table 1'!E17</f>
        <v>B</v>
      </c>
      <c r="G16" s="5" t="str">
        <f>'Table 1'!F17</f>
        <v>BkFA</v>
      </c>
      <c r="H16" s="12" t="str">
        <f>'Table 1'!G17</f>
        <v>207-08-9</v>
      </c>
      <c r="I16" s="21" t="s">
        <v>56</v>
      </c>
      <c r="J16" s="25" t="s">
        <v>56</v>
      </c>
      <c r="K16" s="25" t="s">
        <v>56</v>
      </c>
      <c r="L16" s="25" t="s">
        <v>56</v>
      </c>
      <c r="M16" s="140" t="s">
        <v>541</v>
      </c>
      <c r="N16" s="25" t="s">
        <v>56</v>
      </c>
      <c r="O16" s="140" t="s">
        <v>542</v>
      </c>
      <c r="P16" s="25" t="s">
        <v>56</v>
      </c>
      <c r="Q16" s="25" t="s">
        <v>56</v>
      </c>
      <c r="R16" s="25" t="s">
        <v>56</v>
      </c>
      <c r="S16" s="25" t="s">
        <v>56</v>
      </c>
      <c r="T16" s="25" t="s">
        <v>56</v>
      </c>
      <c r="U16" s="25" t="s">
        <v>56</v>
      </c>
      <c r="V16" s="25" t="s">
        <v>56</v>
      </c>
      <c r="W16" s="25" t="s">
        <v>56</v>
      </c>
      <c r="X16" s="25" t="s">
        <v>56</v>
      </c>
      <c r="Y16" s="25" t="s">
        <v>56</v>
      </c>
      <c r="Z16" s="25" t="s">
        <v>56</v>
      </c>
      <c r="AA16" s="25" t="s">
        <v>56</v>
      </c>
      <c r="AB16" s="25" t="s">
        <v>56</v>
      </c>
      <c r="AC16" s="26" t="s">
        <v>56</v>
      </c>
    </row>
    <row r="17" spans="1:29" ht="13" x14ac:dyDescent="0.3">
      <c r="A17" s="44" t="s">
        <v>873</v>
      </c>
      <c r="B17" s="20">
        <f t="shared" si="0"/>
        <v>1</v>
      </c>
      <c r="C17" s="5">
        <f>'Table 1'!B18</f>
        <v>0</v>
      </c>
      <c r="D17" s="5">
        <f>'Table 1'!C18</f>
        <v>1</v>
      </c>
      <c r="E17" s="5" t="str">
        <f>'Table 1'!D18</f>
        <v>PAHs</v>
      </c>
      <c r="F17" s="5" t="str">
        <f>'Table 1'!E18</f>
        <v>B</v>
      </c>
      <c r="G17" s="5" t="str">
        <f>'Table 1'!F18</f>
        <v>Dibenzo(ah)anthracene</v>
      </c>
      <c r="H17" s="12" t="str">
        <f>'Table 1'!G18</f>
        <v>53-70-3</v>
      </c>
      <c r="I17" s="21" t="s">
        <v>56</v>
      </c>
      <c r="J17" s="25" t="s">
        <v>56</v>
      </c>
      <c r="K17" s="25" t="s">
        <v>56</v>
      </c>
      <c r="L17" s="25" t="s">
        <v>56</v>
      </c>
      <c r="M17" s="25" t="s">
        <v>56</v>
      </c>
      <c r="N17" s="25" t="s">
        <v>56</v>
      </c>
      <c r="O17" s="25" t="s">
        <v>56</v>
      </c>
      <c r="P17" s="140" t="s">
        <v>543</v>
      </c>
      <c r="Q17" s="25" t="s">
        <v>56</v>
      </c>
      <c r="R17" s="25" t="s">
        <v>56</v>
      </c>
      <c r="S17" s="25" t="s">
        <v>56</v>
      </c>
      <c r="T17" s="25" t="s">
        <v>56</v>
      </c>
      <c r="U17" s="25" t="s">
        <v>56</v>
      </c>
      <c r="V17" s="25" t="s">
        <v>56</v>
      </c>
      <c r="W17" s="25" t="s">
        <v>56</v>
      </c>
      <c r="X17" s="25" t="s">
        <v>56</v>
      </c>
      <c r="Y17" s="25" t="s">
        <v>56</v>
      </c>
      <c r="Z17" s="25" t="s">
        <v>56</v>
      </c>
      <c r="AA17" s="25" t="s">
        <v>56</v>
      </c>
      <c r="AB17" s="25" t="s">
        <v>56</v>
      </c>
      <c r="AC17" s="26" t="s">
        <v>56</v>
      </c>
    </row>
    <row r="18" spans="1:29" ht="13" x14ac:dyDescent="0.3">
      <c r="B18" s="20">
        <f t="shared" si="0"/>
        <v>1</v>
      </c>
      <c r="C18" s="5">
        <f>'Table 1'!B19</f>
        <v>0</v>
      </c>
      <c r="D18" s="5">
        <f>'Table 1'!C19</f>
        <v>1</v>
      </c>
      <c r="E18" s="5" t="str">
        <f>'Table 1'!D19</f>
        <v>PAHs</v>
      </c>
      <c r="F18" s="5" t="str">
        <f>'Table 1'!E19</f>
        <v>B</v>
      </c>
      <c r="G18" s="5" t="str">
        <f>'Table 1'!F19</f>
        <v>Fluoranthene</v>
      </c>
      <c r="H18" s="12" t="str">
        <f>'Table 1'!G19</f>
        <v>206-44-0</v>
      </c>
      <c r="I18" s="21" t="s">
        <v>56</v>
      </c>
      <c r="J18" s="25" t="s">
        <v>56</v>
      </c>
      <c r="K18" s="25" t="s">
        <v>56</v>
      </c>
      <c r="L18" s="140" t="s">
        <v>544</v>
      </c>
      <c r="M18" s="140" t="s">
        <v>545</v>
      </c>
      <c r="N18" s="25" t="s">
        <v>56</v>
      </c>
      <c r="O18" s="140" t="s">
        <v>546</v>
      </c>
      <c r="P18" s="25" t="s">
        <v>56</v>
      </c>
      <c r="Q18" s="25" t="s">
        <v>56</v>
      </c>
      <c r="R18" s="25" t="s">
        <v>56</v>
      </c>
      <c r="S18" s="25" t="s">
        <v>56</v>
      </c>
      <c r="T18" s="25" t="s">
        <v>56</v>
      </c>
      <c r="U18" s="25" t="s">
        <v>56</v>
      </c>
      <c r="V18" s="25" t="s">
        <v>56</v>
      </c>
      <c r="W18" s="25" t="s">
        <v>56</v>
      </c>
      <c r="X18" s="25" t="s">
        <v>56</v>
      </c>
      <c r="Y18" s="25" t="s">
        <v>56</v>
      </c>
      <c r="Z18" s="25" t="s">
        <v>56</v>
      </c>
      <c r="AA18" s="25" t="s">
        <v>56</v>
      </c>
      <c r="AB18" s="25" t="s">
        <v>56</v>
      </c>
      <c r="AC18" s="26" t="s">
        <v>56</v>
      </c>
    </row>
    <row r="19" spans="1:29" ht="13" x14ac:dyDescent="0.3">
      <c r="B19" s="20">
        <f t="shared" si="0"/>
        <v>0</v>
      </c>
      <c r="C19" s="5">
        <f>'Table 1'!B20</f>
        <v>0</v>
      </c>
      <c r="D19" s="5">
        <f>'Table 1'!C20</f>
        <v>1</v>
      </c>
      <c r="E19" s="5" t="str">
        <f>'Table 1'!D20</f>
        <v>PAHs</v>
      </c>
      <c r="F19" s="5" t="str">
        <f>'Table 1'!E20</f>
        <v>B</v>
      </c>
      <c r="G19" s="5" t="str">
        <f>'Table 1'!F20</f>
        <v>Fluorene</v>
      </c>
      <c r="H19" s="12" t="str">
        <f>'Table 1'!G20</f>
        <v>86-73-7</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6" t="s">
        <v>56</v>
      </c>
    </row>
    <row r="20" spans="1:29" ht="13" x14ac:dyDescent="0.3">
      <c r="B20" s="20">
        <f t="shared" si="0"/>
        <v>1</v>
      </c>
      <c r="C20" s="5">
        <f>'Table 1'!B21</f>
        <v>0</v>
      </c>
      <c r="D20" s="5">
        <f>'Table 1'!C21</f>
        <v>1</v>
      </c>
      <c r="E20" s="5" t="str">
        <f>'Table 1'!D21</f>
        <v>PAHs</v>
      </c>
      <c r="F20" s="5" t="str">
        <f>'Table 1'!E21</f>
        <v>B</v>
      </c>
      <c r="G20" s="5" t="str">
        <f>'Table 1'!F21</f>
        <v>Chrysene/Benzo(a)phenanthrene</v>
      </c>
      <c r="H20" s="12" t="str">
        <f>'Table 1'!G21</f>
        <v>218-01-9</v>
      </c>
      <c r="I20" s="21" t="s">
        <v>56</v>
      </c>
      <c r="J20" s="25" t="s">
        <v>56</v>
      </c>
      <c r="K20" s="25" t="s">
        <v>56</v>
      </c>
      <c r="L20" s="25" t="s">
        <v>56</v>
      </c>
      <c r="M20" s="140" t="s">
        <v>547</v>
      </c>
      <c r="N20" s="25" t="s">
        <v>56</v>
      </c>
      <c r="O20" s="140" t="s">
        <v>548</v>
      </c>
      <c r="P20" s="25" t="s">
        <v>56</v>
      </c>
      <c r="Q20" s="25" t="s">
        <v>56</v>
      </c>
      <c r="R20" s="25" t="s">
        <v>56</v>
      </c>
      <c r="S20" s="25" t="s">
        <v>56</v>
      </c>
      <c r="T20" s="25" t="s">
        <v>56</v>
      </c>
      <c r="U20" s="25" t="s">
        <v>56</v>
      </c>
      <c r="V20" s="25" t="s">
        <v>56</v>
      </c>
      <c r="W20" s="25" t="s">
        <v>56</v>
      </c>
      <c r="X20" s="25" t="s">
        <v>56</v>
      </c>
      <c r="Y20" s="25" t="s">
        <v>56</v>
      </c>
      <c r="Z20" s="25" t="s">
        <v>56</v>
      </c>
      <c r="AA20" s="25" t="s">
        <v>56</v>
      </c>
      <c r="AB20" s="25" t="s">
        <v>56</v>
      </c>
      <c r="AC20" s="26" t="s">
        <v>56</v>
      </c>
    </row>
    <row r="21" spans="1:29"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6" t="s">
        <v>56</v>
      </c>
    </row>
    <row r="22" spans="1:29" ht="13" x14ac:dyDescent="0.3">
      <c r="B22" s="20">
        <f t="shared" si="0"/>
        <v>1</v>
      </c>
      <c r="C22" s="5">
        <f>'Table 1'!B23</f>
        <v>0</v>
      </c>
      <c r="D22" s="5">
        <f>'Table 1'!C23</f>
        <v>1</v>
      </c>
      <c r="E22" s="5" t="str">
        <f>'Table 1'!D23</f>
        <v>PAHs</v>
      </c>
      <c r="F22" s="5" t="str">
        <f>'Table 1'!E23</f>
        <v>B</v>
      </c>
      <c r="G22" s="5" t="str">
        <f>'Table 1'!F23</f>
        <v>Naphthalene</v>
      </c>
      <c r="H22" s="12" t="str">
        <f>'Table 1'!G23</f>
        <v>91-20-3</v>
      </c>
      <c r="I22" s="141" t="s">
        <v>549</v>
      </c>
      <c r="J22" s="140" t="s">
        <v>550</v>
      </c>
      <c r="K22" s="25" t="s">
        <v>56</v>
      </c>
      <c r="L22" s="25" t="s">
        <v>56</v>
      </c>
      <c r="M22" s="25" t="s">
        <v>56</v>
      </c>
      <c r="N22" s="25" t="s">
        <v>56</v>
      </c>
      <c r="O22" s="25" t="s">
        <v>56</v>
      </c>
      <c r="P22" s="25" t="s">
        <v>56</v>
      </c>
      <c r="Q22" s="25" t="s">
        <v>396</v>
      </c>
      <c r="R22" s="25" t="s">
        <v>388</v>
      </c>
      <c r="S22" s="25" t="s">
        <v>522</v>
      </c>
      <c r="T22" s="25" t="s">
        <v>551</v>
      </c>
      <c r="U22" s="25" t="s">
        <v>308</v>
      </c>
      <c r="V22" s="25" t="s">
        <v>552</v>
      </c>
      <c r="W22" s="25" t="s">
        <v>518</v>
      </c>
      <c r="X22" s="25" t="s">
        <v>308</v>
      </c>
      <c r="Y22" s="140" t="s">
        <v>553</v>
      </c>
      <c r="Z22" s="25" t="s">
        <v>308</v>
      </c>
      <c r="AA22" s="140" t="s">
        <v>554</v>
      </c>
      <c r="AB22" s="25" t="s">
        <v>308</v>
      </c>
      <c r="AC22" s="26" t="s">
        <v>342</v>
      </c>
    </row>
    <row r="23" spans="1:29" ht="13" x14ac:dyDescent="0.3">
      <c r="B23" s="20">
        <f t="shared" si="0"/>
        <v>1</v>
      </c>
      <c r="C23" s="5">
        <f>'Table 1'!B24</f>
        <v>0</v>
      </c>
      <c r="D23" s="5">
        <f>'Table 1'!C24</f>
        <v>1</v>
      </c>
      <c r="E23" s="5" t="str">
        <f>'Table 1'!D24</f>
        <v>PAHs</v>
      </c>
      <c r="F23" s="5" t="str">
        <f>'Table 1'!E24</f>
        <v>B</v>
      </c>
      <c r="G23" s="5" t="str">
        <f>'Table 1'!F24</f>
        <v>Phenanthrene</v>
      </c>
      <c r="H23" s="12" t="str">
        <f>'Table 1'!G24</f>
        <v>85-01-8</v>
      </c>
      <c r="I23" s="21" t="s">
        <v>56</v>
      </c>
      <c r="J23" s="25" t="s">
        <v>56</v>
      </c>
      <c r="K23" s="25" t="s">
        <v>56</v>
      </c>
      <c r="L23" s="25" t="s">
        <v>56</v>
      </c>
      <c r="M23" s="140" t="s">
        <v>555</v>
      </c>
      <c r="N23" s="25" t="s">
        <v>56</v>
      </c>
      <c r="O23" s="140" t="s">
        <v>556</v>
      </c>
      <c r="P23" s="25" t="s">
        <v>56</v>
      </c>
      <c r="Q23" s="25" t="s">
        <v>56</v>
      </c>
      <c r="R23" s="25" t="s">
        <v>56</v>
      </c>
      <c r="S23" s="25" t="s">
        <v>56</v>
      </c>
      <c r="T23" s="25" t="s">
        <v>56</v>
      </c>
      <c r="U23" s="25" t="s">
        <v>56</v>
      </c>
      <c r="V23" s="25" t="s">
        <v>56</v>
      </c>
      <c r="W23" s="25" t="s">
        <v>56</v>
      </c>
      <c r="X23" s="25" t="s">
        <v>56</v>
      </c>
      <c r="Y23" s="25" t="s">
        <v>56</v>
      </c>
      <c r="Z23" s="25" t="s">
        <v>56</v>
      </c>
      <c r="AA23" s="25" t="s">
        <v>56</v>
      </c>
      <c r="AB23" s="25" t="s">
        <v>56</v>
      </c>
      <c r="AC23" s="26" t="s">
        <v>56</v>
      </c>
    </row>
    <row r="24" spans="1:29" ht="13" x14ac:dyDescent="0.3">
      <c r="B24" s="20">
        <f t="shared" si="0"/>
        <v>1</v>
      </c>
      <c r="C24" s="5">
        <f>'Table 1'!B25</f>
        <v>0</v>
      </c>
      <c r="D24" s="5">
        <f>'Table 1'!C25</f>
        <v>1</v>
      </c>
      <c r="E24" s="5" t="str">
        <f>'Table 1'!D25</f>
        <v>PAHs</v>
      </c>
      <c r="F24" s="5" t="str">
        <f>'Table 1'!E25</f>
        <v>B</v>
      </c>
      <c r="G24" s="5" t="str">
        <f>'Table 1'!F25</f>
        <v>Pyrene</v>
      </c>
      <c r="H24" s="12" t="str">
        <f>'Table 1'!G25</f>
        <v>129-00-0</v>
      </c>
      <c r="I24" s="21" t="s">
        <v>56</v>
      </c>
      <c r="J24" s="25" t="s">
        <v>56</v>
      </c>
      <c r="K24" s="25" t="s">
        <v>56</v>
      </c>
      <c r="L24" s="140" t="s">
        <v>557</v>
      </c>
      <c r="M24" s="140" t="s">
        <v>558</v>
      </c>
      <c r="N24" s="25" t="s">
        <v>56</v>
      </c>
      <c r="O24" s="140" t="s">
        <v>559</v>
      </c>
      <c r="P24" s="25" t="s">
        <v>56</v>
      </c>
      <c r="Q24" s="25" t="s">
        <v>56</v>
      </c>
      <c r="R24" s="25" t="s">
        <v>56</v>
      </c>
      <c r="S24" s="25" t="s">
        <v>56</v>
      </c>
      <c r="T24" s="25" t="s">
        <v>56</v>
      </c>
      <c r="U24" s="25" t="s">
        <v>56</v>
      </c>
      <c r="V24" s="25" t="s">
        <v>56</v>
      </c>
      <c r="W24" s="25" t="s">
        <v>56</v>
      </c>
      <c r="X24" s="25" t="s">
        <v>56</v>
      </c>
      <c r="Y24" s="25" t="s">
        <v>56</v>
      </c>
      <c r="Z24" s="25" t="s">
        <v>56</v>
      </c>
      <c r="AA24" s="25" t="s">
        <v>56</v>
      </c>
      <c r="AB24" s="25" t="s">
        <v>56</v>
      </c>
      <c r="AC24" s="26" t="s">
        <v>56</v>
      </c>
    </row>
    <row r="25" spans="1:29"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21" t="s">
        <v>56</v>
      </c>
      <c r="J25" s="25" t="s">
        <v>56</v>
      </c>
      <c r="K25" s="25" t="s">
        <v>56</v>
      </c>
      <c r="L25" s="25" t="s">
        <v>56</v>
      </c>
      <c r="M25" s="25" t="s">
        <v>56</v>
      </c>
      <c r="N25" s="25" t="s">
        <v>56</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6" t="s">
        <v>56</v>
      </c>
    </row>
    <row r="26" spans="1:29"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25" t="s">
        <v>56</v>
      </c>
      <c r="K26" s="25" t="s">
        <v>56</v>
      </c>
      <c r="L26" s="25" t="s">
        <v>56</v>
      </c>
      <c r="M26" s="25" t="s">
        <v>56</v>
      </c>
      <c r="N26" s="25" t="s">
        <v>56</v>
      </c>
      <c r="O26" s="25" t="s">
        <v>56</v>
      </c>
      <c r="P26" s="25" t="s">
        <v>56</v>
      </c>
      <c r="Q26" s="25" t="s">
        <v>56</v>
      </c>
      <c r="R26" s="25" t="s">
        <v>56</v>
      </c>
      <c r="S26" s="25" t="s">
        <v>56</v>
      </c>
      <c r="T26" s="25" t="s">
        <v>56</v>
      </c>
      <c r="U26" s="25" t="s">
        <v>56</v>
      </c>
      <c r="V26" s="25" t="s">
        <v>56</v>
      </c>
      <c r="W26" s="25" t="s">
        <v>56</v>
      </c>
      <c r="X26" s="25" t="s">
        <v>56</v>
      </c>
      <c r="Y26" s="25" t="s">
        <v>56</v>
      </c>
      <c r="Z26" s="25" t="s">
        <v>56</v>
      </c>
      <c r="AA26" s="25" t="s">
        <v>56</v>
      </c>
      <c r="AB26" s="25" t="s">
        <v>56</v>
      </c>
      <c r="AC26" s="26" t="s">
        <v>56</v>
      </c>
    </row>
    <row r="27" spans="1:29"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6" t="s">
        <v>56</v>
      </c>
    </row>
    <row r="28" spans="1:29"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6" t="s">
        <v>56</v>
      </c>
    </row>
    <row r="29" spans="1:29"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6" t="s">
        <v>56</v>
      </c>
    </row>
    <row r="30" spans="1:29"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6" t="s">
        <v>56</v>
      </c>
    </row>
    <row r="31" spans="1:29"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141" t="s">
        <v>560</v>
      </c>
      <c r="J31" s="25" t="s">
        <v>56</v>
      </c>
      <c r="K31" s="25" t="s">
        <v>56</v>
      </c>
      <c r="L31" s="25" t="s">
        <v>56</v>
      </c>
      <c r="M31" s="25" t="s">
        <v>56</v>
      </c>
      <c r="N31" s="25" t="s">
        <v>56</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6" t="s">
        <v>56</v>
      </c>
    </row>
    <row r="32" spans="1:29" ht="13" x14ac:dyDescent="0.3">
      <c r="B32" s="20">
        <f t="shared" si="0"/>
        <v>1</v>
      </c>
      <c r="C32" s="5">
        <f>'Table 1'!B33</f>
        <v>0</v>
      </c>
      <c r="D32" s="5">
        <f>'Table 1'!C33</f>
        <v>1</v>
      </c>
      <c r="E32" s="5" t="str">
        <f>'Table 1'!D33</f>
        <v>PAHs</v>
      </c>
      <c r="F32" s="5" t="str">
        <f>'Table 1'!E33</f>
        <v>B</v>
      </c>
      <c r="G32" s="5" t="str">
        <f>'Table 1'!F33</f>
        <v>Toluene</v>
      </c>
      <c r="H32" s="12" t="str">
        <f>'Table 1'!G33</f>
        <v>108-88-3</v>
      </c>
      <c r="I32" s="21" t="s">
        <v>56</v>
      </c>
      <c r="J32" s="140" t="s">
        <v>561</v>
      </c>
      <c r="K32" s="25" t="s">
        <v>56</v>
      </c>
      <c r="L32" s="25" t="s">
        <v>56</v>
      </c>
      <c r="M32" s="140" t="s">
        <v>562</v>
      </c>
      <c r="N32" s="25" t="s">
        <v>56</v>
      </c>
      <c r="O32" s="25" t="s">
        <v>56</v>
      </c>
      <c r="P32" s="25" t="s">
        <v>56</v>
      </c>
      <c r="Q32" s="25" t="s">
        <v>389</v>
      </c>
      <c r="R32" s="25" t="s">
        <v>563</v>
      </c>
      <c r="S32" s="25" t="s">
        <v>517</v>
      </c>
      <c r="T32" s="25" t="s">
        <v>564</v>
      </c>
      <c r="U32" s="25" t="s">
        <v>308</v>
      </c>
      <c r="V32" s="25" t="s">
        <v>565</v>
      </c>
      <c r="W32" s="25" t="s">
        <v>518</v>
      </c>
      <c r="X32" s="25" t="s">
        <v>308</v>
      </c>
      <c r="Y32" s="25" t="s">
        <v>308</v>
      </c>
      <c r="Z32" s="25" t="s">
        <v>308</v>
      </c>
      <c r="AA32" s="140" t="s">
        <v>566</v>
      </c>
      <c r="AB32" s="25" t="s">
        <v>308</v>
      </c>
      <c r="AC32" s="26" t="s">
        <v>520</v>
      </c>
    </row>
    <row r="33" spans="2:29" ht="13" x14ac:dyDescent="0.3">
      <c r="B33" s="20">
        <f t="shared" si="0"/>
        <v>1</v>
      </c>
      <c r="C33" s="5">
        <f>'Table 1'!B34</f>
        <v>0</v>
      </c>
      <c r="D33" s="5">
        <f>'Table 1'!C34</f>
        <v>1</v>
      </c>
      <c r="E33" s="5" t="str">
        <f>'Table 1'!D34</f>
        <v>PAHs</v>
      </c>
      <c r="F33" s="5" t="str">
        <f>'Table 1'!E34</f>
        <v>B</v>
      </c>
      <c r="G33" s="5" t="str">
        <f>'Table 1'!F34</f>
        <v>Ethylbenzene</v>
      </c>
      <c r="H33" s="12" t="str">
        <f>'Table 1'!G34</f>
        <v>100-41-4</v>
      </c>
      <c r="I33" s="141" t="s">
        <v>567</v>
      </c>
      <c r="J33" s="25" t="s">
        <v>56</v>
      </c>
      <c r="K33" s="25" t="s">
        <v>56</v>
      </c>
      <c r="L33" s="25" t="s">
        <v>56</v>
      </c>
      <c r="M33" s="25" t="s">
        <v>56</v>
      </c>
      <c r="N33" s="140" t="s">
        <v>568</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6" t="s">
        <v>56</v>
      </c>
    </row>
    <row r="34" spans="2:29" ht="13" x14ac:dyDescent="0.3">
      <c r="B34" s="20">
        <f t="shared" si="0"/>
        <v>1</v>
      </c>
      <c r="C34" s="5">
        <f>'Table 1'!B35</f>
        <v>0</v>
      </c>
      <c r="D34" s="5">
        <f>'Table 1'!C35</f>
        <v>1</v>
      </c>
      <c r="E34" s="5" t="str">
        <f>'Table 1'!D35</f>
        <v>PAHs</v>
      </c>
      <c r="F34" s="5" t="str">
        <f>'Table 1'!E35</f>
        <v>B</v>
      </c>
      <c r="G34" s="5" t="str">
        <f>'Table 1'!F35</f>
        <v>Xylene</v>
      </c>
      <c r="H34" s="12" t="str">
        <f>'Table 1'!G35</f>
        <v>1330-20-7</v>
      </c>
      <c r="I34" s="141" t="s">
        <v>569</v>
      </c>
      <c r="J34" s="140" t="s">
        <v>570</v>
      </c>
      <c r="K34" s="25" t="s">
        <v>56</v>
      </c>
      <c r="L34" s="25" t="s">
        <v>56</v>
      </c>
      <c r="M34" s="25" t="s">
        <v>56</v>
      </c>
      <c r="N34" s="25" t="s">
        <v>56</v>
      </c>
      <c r="O34" s="25" t="s">
        <v>56</v>
      </c>
      <c r="P34" s="25" t="s">
        <v>56</v>
      </c>
      <c r="Q34" s="25" t="s">
        <v>524</v>
      </c>
      <c r="R34" s="25" t="s">
        <v>377</v>
      </c>
      <c r="S34" s="25" t="s">
        <v>571</v>
      </c>
      <c r="T34" s="25" t="s">
        <v>519</v>
      </c>
      <c r="U34" s="25" t="s">
        <v>308</v>
      </c>
      <c r="V34" s="25" t="s">
        <v>572</v>
      </c>
      <c r="W34" s="25" t="s">
        <v>521</v>
      </c>
      <c r="X34" s="25" t="s">
        <v>308</v>
      </c>
      <c r="Y34" s="140" t="s">
        <v>573</v>
      </c>
      <c r="Z34" s="25" t="s">
        <v>308</v>
      </c>
      <c r="AA34" s="25" t="s">
        <v>308</v>
      </c>
      <c r="AB34" s="25" t="s">
        <v>574</v>
      </c>
      <c r="AC34" s="26" t="s">
        <v>328</v>
      </c>
    </row>
    <row r="35" spans="2:29" ht="13" x14ac:dyDescent="0.3">
      <c r="B35" s="20">
        <f t="shared" si="0"/>
        <v>1</v>
      </c>
      <c r="C35" s="5">
        <f>'Table 1'!B36</f>
        <v>0</v>
      </c>
      <c r="D35" s="5">
        <f>'Table 1'!C36</f>
        <v>1</v>
      </c>
      <c r="E35" s="5" t="str">
        <f>'Table 1'!D36</f>
        <v>PAHs</v>
      </c>
      <c r="F35" s="5" t="str">
        <f>'Table 1'!E36</f>
        <v>B</v>
      </c>
      <c r="G35" s="5" t="str">
        <f>'Table 1'!F36</f>
        <v>o-xylene</v>
      </c>
      <c r="H35" s="12" t="str">
        <f>'Table 1'!G36</f>
        <v>95-47-6</v>
      </c>
      <c r="I35" s="141" t="s">
        <v>575</v>
      </c>
      <c r="J35" s="140" t="s">
        <v>576</v>
      </c>
      <c r="K35" s="25" t="s">
        <v>56</v>
      </c>
      <c r="L35" s="25" t="s">
        <v>56</v>
      </c>
      <c r="M35" s="25" t="s">
        <v>56</v>
      </c>
      <c r="N35" s="25" t="s">
        <v>56</v>
      </c>
      <c r="O35" s="25" t="s">
        <v>56</v>
      </c>
      <c r="P35" s="25" t="s">
        <v>56</v>
      </c>
      <c r="Q35" s="25" t="s">
        <v>395</v>
      </c>
      <c r="R35" s="25" t="s">
        <v>377</v>
      </c>
      <c r="S35" s="25" t="s">
        <v>571</v>
      </c>
      <c r="T35" s="25" t="s">
        <v>519</v>
      </c>
      <c r="U35" s="25" t="s">
        <v>308</v>
      </c>
      <c r="V35" s="25" t="s">
        <v>572</v>
      </c>
      <c r="W35" s="25" t="s">
        <v>523</v>
      </c>
      <c r="X35" s="25" t="s">
        <v>308</v>
      </c>
      <c r="Y35" s="140" t="s">
        <v>577</v>
      </c>
      <c r="Z35" s="140" t="s">
        <v>578</v>
      </c>
      <c r="AA35" s="25" t="s">
        <v>308</v>
      </c>
      <c r="AB35" s="25" t="s">
        <v>579</v>
      </c>
      <c r="AC35" s="26" t="s">
        <v>520</v>
      </c>
    </row>
    <row r="36" spans="2:29" ht="13" x14ac:dyDescent="0.3">
      <c r="B36" s="20">
        <f t="shared" si="0"/>
        <v>1</v>
      </c>
      <c r="C36" s="5">
        <f>'Table 1'!B37</f>
        <v>0</v>
      </c>
      <c r="D36" s="5">
        <f>'Table 1'!C37</f>
        <v>1</v>
      </c>
      <c r="E36" s="5" t="str">
        <f>'Table 1'!D37</f>
        <v>PAHs</v>
      </c>
      <c r="F36" s="5" t="str">
        <f>'Table 1'!E37</f>
        <v>B</v>
      </c>
      <c r="G36" s="5" t="str">
        <f>'Table 1'!F37</f>
        <v>m-Xylene</v>
      </c>
      <c r="H36" s="12" t="str">
        <f>'Table 1'!G37</f>
        <v>108-38-3</v>
      </c>
      <c r="I36" s="141" t="s">
        <v>580</v>
      </c>
      <c r="J36" s="140" t="s">
        <v>581</v>
      </c>
      <c r="K36" s="25" t="s">
        <v>56</v>
      </c>
      <c r="L36" s="25" t="s">
        <v>56</v>
      </c>
      <c r="M36" s="25" t="s">
        <v>56</v>
      </c>
      <c r="N36" s="25" t="s">
        <v>56</v>
      </c>
      <c r="O36" s="25" t="s">
        <v>56</v>
      </c>
      <c r="P36" s="25" t="s">
        <v>56</v>
      </c>
      <c r="Q36" s="25" t="s">
        <v>395</v>
      </c>
      <c r="R36" s="25" t="s">
        <v>377</v>
      </c>
      <c r="S36" s="25" t="s">
        <v>310</v>
      </c>
      <c r="T36" s="25" t="s">
        <v>519</v>
      </c>
      <c r="U36" s="25" t="s">
        <v>308</v>
      </c>
      <c r="V36" s="25" t="s">
        <v>572</v>
      </c>
      <c r="W36" s="25" t="s">
        <v>523</v>
      </c>
      <c r="X36" s="25" t="s">
        <v>308</v>
      </c>
      <c r="Y36" s="140" t="s">
        <v>582</v>
      </c>
      <c r="Z36" s="140" t="s">
        <v>583</v>
      </c>
      <c r="AA36" s="25" t="s">
        <v>308</v>
      </c>
      <c r="AB36" s="25" t="s">
        <v>579</v>
      </c>
      <c r="AC36" s="26" t="s">
        <v>520</v>
      </c>
    </row>
    <row r="37" spans="2:29" ht="13" x14ac:dyDescent="0.3">
      <c r="B37" s="20">
        <f t="shared" si="0"/>
        <v>1</v>
      </c>
      <c r="C37" s="5">
        <f>'Table 1'!B38</f>
        <v>0</v>
      </c>
      <c r="D37" s="5">
        <f>'Table 1'!C38</f>
        <v>1</v>
      </c>
      <c r="E37" s="5" t="str">
        <f>'Table 1'!D38</f>
        <v>PAHs</v>
      </c>
      <c r="F37" s="5" t="str">
        <f>'Table 1'!E38</f>
        <v>B</v>
      </c>
      <c r="G37" s="5" t="str">
        <f>'Table 1'!F38</f>
        <v>p-Xylene</v>
      </c>
      <c r="H37" s="12" t="str">
        <f>'Table 1'!G38</f>
        <v>106-42-3</v>
      </c>
      <c r="I37" s="141" t="s">
        <v>584</v>
      </c>
      <c r="J37" s="140" t="s">
        <v>585</v>
      </c>
      <c r="K37" s="25" t="s">
        <v>56</v>
      </c>
      <c r="L37" s="25" t="s">
        <v>56</v>
      </c>
      <c r="M37" s="25" t="s">
        <v>56</v>
      </c>
      <c r="N37" s="25" t="s">
        <v>56</v>
      </c>
      <c r="O37" s="25" t="s">
        <v>56</v>
      </c>
      <c r="P37" s="25" t="s">
        <v>56</v>
      </c>
      <c r="Q37" s="25" t="s">
        <v>395</v>
      </c>
      <c r="R37" s="25" t="s">
        <v>377</v>
      </c>
      <c r="S37" s="25" t="s">
        <v>310</v>
      </c>
      <c r="T37" s="25" t="s">
        <v>519</v>
      </c>
      <c r="U37" s="25" t="s">
        <v>308</v>
      </c>
      <c r="V37" s="25" t="s">
        <v>572</v>
      </c>
      <c r="W37" s="25" t="s">
        <v>523</v>
      </c>
      <c r="X37" s="25" t="s">
        <v>308</v>
      </c>
      <c r="Y37" s="140" t="s">
        <v>586</v>
      </c>
      <c r="Z37" s="140" t="s">
        <v>587</v>
      </c>
      <c r="AA37" s="25" t="s">
        <v>308</v>
      </c>
      <c r="AB37" s="25" t="s">
        <v>579</v>
      </c>
      <c r="AC37" s="26" t="s">
        <v>520</v>
      </c>
    </row>
    <row r="38" spans="2:29" ht="13" x14ac:dyDescent="0.3">
      <c r="B38" s="20">
        <f t="shared" si="0"/>
        <v>1</v>
      </c>
      <c r="C38" s="5">
        <f>'Table 1'!B39</f>
        <v>0</v>
      </c>
      <c r="D38" s="5">
        <f>'Table 1'!C39</f>
        <v>1</v>
      </c>
      <c r="E38" s="5" t="str">
        <f>'Table 1'!D39</f>
        <v>PAHs</v>
      </c>
      <c r="F38" s="5" t="str">
        <f>'Table 1'!E39</f>
        <v>B</v>
      </c>
      <c r="G38" s="5" t="str">
        <f>'Table 1'!F39</f>
        <v>Formaldehyde</v>
      </c>
      <c r="H38" s="12" t="str">
        <f>'Table 1'!G39</f>
        <v>50-00-0</v>
      </c>
      <c r="I38" s="141" t="s">
        <v>588</v>
      </c>
      <c r="J38" s="140" t="s">
        <v>589</v>
      </c>
      <c r="K38" s="25" t="s">
        <v>56</v>
      </c>
      <c r="L38" s="25" t="s">
        <v>56</v>
      </c>
      <c r="M38" s="140" t="s">
        <v>590</v>
      </c>
      <c r="N38" s="140" t="s">
        <v>591</v>
      </c>
      <c r="O38" s="25" t="s">
        <v>56</v>
      </c>
      <c r="P38" s="25" t="s">
        <v>56</v>
      </c>
      <c r="Q38" s="25" t="s">
        <v>386</v>
      </c>
      <c r="R38" s="25" t="s">
        <v>309</v>
      </c>
      <c r="S38" s="25" t="s">
        <v>517</v>
      </c>
      <c r="T38" s="25" t="s">
        <v>592</v>
      </c>
      <c r="U38" s="25" t="s">
        <v>316</v>
      </c>
      <c r="V38" s="25" t="s">
        <v>593</v>
      </c>
      <c r="W38" s="25" t="s">
        <v>518</v>
      </c>
      <c r="X38" s="25" t="s">
        <v>308</v>
      </c>
      <c r="Y38" s="140" t="s">
        <v>594</v>
      </c>
      <c r="Z38" s="140" t="s">
        <v>595</v>
      </c>
      <c r="AA38" s="140" t="s">
        <v>596</v>
      </c>
      <c r="AB38" s="25" t="s">
        <v>308</v>
      </c>
      <c r="AC38" s="26" t="s">
        <v>525</v>
      </c>
    </row>
    <row r="39" spans="2:29" ht="13" x14ac:dyDescent="0.3">
      <c r="B39" s="20">
        <f t="shared" si="0"/>
        <v>1</v>
      </c>
      <c r="C39" s="5">
        <f>'Table 1'!B40</f>
        <v>0</v>
      </c>
      <c r="D39" s="5">
        <f>'Table 1'!C40</f>
        <v>1</v>
      </c>
      <c r="E39" s="5" t="str">
        <f>'Table 1'!D40</f>
        <v>PAHs</v>
      </c>
      <c r="F39" s="5" t="str">
        <f>'Table 1'!E40</f>
        <v>B</v>
      </c>
      <c r="G39" s="5" t="str">
        <f>'Table 1'!F40</f>
        <v>Acetaldehyde</v>
      </c>
      <c r="H39" s="12" t="str">
        <f>'Table 1'!G40</f>
        <v>75-07-0</v>
      </c>
      <c r="I39" s="21" t="s">
        <v>56</v>
      </c>
      <c r="J39" s="25" t="s">
        <v>56</v>
      </c>
      <c r="K39" s="25" t="s">
        <v>56</v>
      </c>
      <c r="L39" s="25" t="s">
        <v>56</v>
      </c>
      <c r="M39" s="25" t="s">
        <v>56</v>
      </c>
      <c r="N39" s="140" t="s">
        <v>597</v>
      </c>
      <c r="O39" s="25" t="s">
        <v>56</v>
      </c>
      <c r="P39" s="25" t="s">
        <v>56</v>
      </c>
      <c r="Q39" s="25" t="s">
        <v>56</v>
      </c>
      <c r="R39" s="25" t="s">
        <v>56</v>
      </c>
      <c r="S39" s="25" t="s">
        <v>56</v>
      </c>
      <c r="T39" s="25" t="s">
        <v>56</v>
      </c>
      <c r="U39" s="25" t="s">
        <v>56</v>
      </c>
      <c r="V39" s="25" t="s">
        <v>56</v>
      </c>
      <c r="W39" s="25" t="s">
        <v>56</v>
      </c>
      <c r="X39" s="25" t="s">
        <v>56</v>
      </c>
      <c r="Y39" s="25" t="s">
        <v>56</v>
      </c>
      <c r="Z39" s="25" t="s">
        <v>56</v>
      </c>
      <c r="AA39" s="25" t="s">
        <v>56</v>
      </c>
      <c r="AB39" s="25" t="s">
        <v>56</v>
      </c>
      <c r="AC39" s="26" t="s">
        <v>56</v>
      </c>
    </row>
    <row r="40" spans="2:29"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25" t="s">
        <v>56</v>
      </c>
      <c r="K40" s="25" t="s">
        <v>56</v>
      </c>
      <c r="L40" s="25" t="s">
        <v>56</v>
      </c>
      <c r="M40" s="25" t="s">
        <v>56</v>
      </c>
      <c r="N40" s="25" t="s">
        <v>56</v>
      </c>
      <c r="O40" s="25" t="s">
        <v>56</v>
      </c>
      <c r="P40" s="25" t="s">
        <v>56</v>
      </c>
      <c r="Q40" s="25" t="s">
        <v>56</v>
      </c>
      <c r="R40" s="25" t="s">
        <v>56</v>
      </c>
      <c r="S40" s="25" t="s">
        <v>56</v>
      </c>
      <c r="T40" s="25" t="s">
        <v>56</v>
      </c>
      <c r="U40" s="25" t="s">
        <v>56</v>
      </c>
      <c r="V40" s="25" t="s">
        <v>56</v>
      </c>
      <c r="W40" s="25" t="s">
        <v>56</v>
      </c>
      <c r="X40" s="25" t="s">
        <v>56</v>
      </c>
      <c r="Y40" s="25" t="s">
        <v>56</v>
      </c>
      <c r="Z40" s="25" t="s">
        <v>56</v>
      </c>
      <c r="AA40" s="25" t="s">
        <v>56</v>
      </c>
      <c r="AB40" s="25" t="s">
        <v>56</v>
      </c>
      <c r="AC40" s="26" t="s">
        <v>56</v>
      </c>
    </row>
    <row r="41" spans="2:29"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6" t="s">
        <v>56</v>
      </c>
    </row>
    <row r="42" spans="2:29"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25" t="s">
        <v>56</v>
      </c>
      <c r="K42" s="25" t="s">
        <v>56</v>
      </c>
      <c r="L42" s="25" t="s">
        <v>56</v>
      </c>
      <c r="M42" s="25" t="s">
        <v>56</v>
      </c>
      <c r="N42" s="25" t="s">
        <v>56</v>
      </c>
      <c r="O42" s="25" t="s">
        <v>56</v>
      </c>
      <c r="P42" s="25" t="s">
        <v>56</v>
      </c>
      <c r="Q42" s="25" t="s">
        <v>56</v>
      </c>
      <c r="R42" s="25" t="s">
        <v>56</v>
      </c>
      <c r="S42" s="25" t="s">
        <v>56</v>
      </c>
      <c r="T42" s="25" t="s">
        <v>56</v>
      </c>
      <c r="U42" s="25" t="s">
        <v>56</v>
      </c>
      <c r="V42" s="25" t="s">
        <v>56</v>
      </c>
      <c r="W42" s="25" t="s">
        <v>56</v>
      </c>
      <c r="X42" s="25" t="s">
        <v>56</v>
      </c>
      <c r="Y42" s="25" t="s">
        <v>56</v>
      </c>
      <c r="Z42" s="25" t="s">
        <v>56</v>
      </c>
      <c r="AA42" s="25" t="s">
        <v>56</v>
      </c>
      <c r="AB42" s="25" t="s">
        <v>56</v>
      </c>
      <c r="AC42" s="26" t="s">
        <v>56</v>
      </c>
    </row>
  </sheetData>
  <autoFilter ref="A2:H42" xr:uid="{BB5F828C-A6D9-497F-A9DB-D56EA71A04D3}"/>
  <mergeCells count="2">
    <mergeCell ref="I1:P1"/>
    <mergeCell ref="Q1:AC1"/>
  </mergeCells>
  <hyperlinks>
    <hyperlink ref="B1" location="'Table 2'!A1" display="Back to map" xr:uid="{F1CC7054-A845-410A-A8DF-8FEF4DC831B7}"/>
    <hyperlink ref="I6" r:id="rId1" xr:uid="{437450A0-21CF-4720-A055-61C6A55C88AB}"/>
    <hyperlink ref="I22" r:id="rId2" xr:uid="{A6EA5A9B-CDC4-415A-9FDE-F16632C34D94}"/>
    <hyperlink ref="I31" r:id="rId3" xr:uid="{EEF0C98D-1492-4ED5-954E-1FCFBDC16BFA}"/>
    <hyperlink ref="I33" r:id="rId4" xr:uid="{C813F4A0-BA86-405A-95CC-33E8065A03B4}"/>
    <hyperlink ref="I34" r:id="rId5" xr:uid="{984DA2D9-55BB-4CCD-955A-2A60EE0BD94C}"/>
    <hyperlink ref="I35" r:id="rId6" xr:uid="{28F1BFE2-4252-46FC-BCE6-EBECF9B36C16}"/>
    <hyperlink ref="I36" r:id="rId7" xr:uid="{7741A551-1610-477B-A8F4-CED37C590A5A}"/>
    <hyperlink ref="I37" r:id="rId8" xr:uid="{3202816C-725A-4BDA-B8B6-C44ED7249F7E}"/>
    <hyperlink ref="I38" r:id="rId9" xr:uid="{1ADE2032-AF7F-4F65-B5E0-7B8827E34B93}"/>
    <hyperlink ref="J22" r:id="rId10" xr:uid="{B68B8895-6EE7-4320-A341-97610B727CDD}"/>
    <hyperlink ref="J32" r:id="rId11" xr:uid="{AE4047EA-1C3F-4FD6-B66B-D742AD0EB97B}"/>
    <hyperlink ref="J34" r:id="rId12" xr:uid="{DA325B6C-5CF4-4ABA-A29A-0AC2738BCBE7}"/>
    <hyperlink ref="J35" r:id="rId13" xr:uid="{DE3003B7-D59D-4BEE-8220-6BE216D90AA0}"/>
    <hyperlink ref="J36" r:id="rId14" xr:uid="{7780BEAC-A837-4109-9D41-BB1FA5411219}"/>
    <hyperlink ref="J37" r:id="rId15" xr:uid="{F912E94D-FC06-4A18-900A-2A73D1253AC1}"/>
    <hyperlink ref="J38" r:id="rId16" xr:uid="{10CE1EAC-A509-4622-856B-B8407C9737D3}"/>
    <hyperlink ref="K4" r:id="rId17" xr:uid="{CA6844E7-8620-426A-B01A-7F54645C9E66}"/>
    <hyperlink ref="K5" r:id="rId18" xr:uid="{758D319C-4C2A-487F-8483-906BE32D9BD9}"/>
    <hyperlink ref="L18" r:id="rId19" xr:uid="{CD15C958-0ED2-4181-90DD-228846C1FE00}"/>
    <hyperlink ref="L24" r:id="rId20" xr:uid="{31499737-CA7C-4643-A302-3D4ECD0C483C}"/>
    <hyperlink ref="M7" r:id="rId21" xr:uid="{8808A10F-943D-4948-B034-14590F3DDCFA}"/>
    <hyperlink ref="M10" r:id="rId22" xr:uid="{49ED8ABA-3720-4BEB-96CB-44B088D5DC45}"/>
    <hyperlink ref="M14" r:id="rId23" xr:uid="{04412C46-A54F-403C-85A4-CFB445D77A9C}"/>
    <hyperlink ref="M16" r:id="rId24" xr:uid="{1487BB65-9E0B-4B78-A453-4439DF4FF3E8}"/>
    <hyperlink ref="M18" r:id="rId25" xr:uid="{E3520862-1CB2-4025-982B-2EE1981C21C4}"/>
    <hyperlink ref="M20" r:id="rId26" xr:uid="{063D128F-5178-493D-ADB4-794CDEAF5E44}"/>
    <hyperlink ref="M23" r:id="rId27" xr:uid="{7AC20272-AFA8-498E-AAE1-7E5DE1DE308C}"/>
    <hyperlink ref="M24" r:id="rId28" xr:uid="{46B7BB23-5F12-40AC-8A41-E8D3EC8A7B32}"/>
    <hyperlink ref="M32" r:id="rId29" xr:uid="{342BDD91-47B5-45A2-8496-B0B1A117FBE0}"/>
    <hyperlink ref="M38" r:id="rId30" xr:uid="{BFA96FD8-4F81-4988-81D8-974F7847A7BC}"/>
    <hyperlink ref="N4" r:id="rId31" xr:uid="{1807D0FF-8F57-4548-8880-B4573FC42A3C}"/>
    <hyperlink ref="N5" r:id="rId32" xr:uid="{CCA0CA49-1E43-49FC-9C11-7989A4ED1853}"/>
    <hyperlink ref="N33" r:id="rId33" xr:uid="{6B5F68C1-0B2B-4B7C-BA35-00B43887E1A5}"/>
    <hyperlink ref="N38" r:id="rId34" xr:uid="{47BEA241-33D2-4D5E-B4E8-B9ED9F556230}"/>
    <hyperlink ref="N39" r:id="rId35" xr:uid="{CE3A6FDE-3108-4374-9F79-1D3458D5FF60}"/>
    <hyperlink ref="O9" r:id="rId36" xr:uid="{D78B9733-63CF-4657-81EA-260A3FD59DCC}"/>
    <hyperlink ref="O10" r:id="rId37" xr:uid="{F1BA07CD-3F7B-4D53-98C2-4C178132C1C5}"/>
    <hyperlink ref="O11" r:id="rId38" xr:uid="{F8CA84FB-7391-4471-B1F3-86977FEB7403}"/>
    <hyperlink ref="O14" r:id="rId39" xr:uid="{1B7600BB-2EB4-4253-987E-FB61F61CEE7D}"/>
    <hyperlink ref="O16" r:id="rId40" xr:uid="{5A328EE5-E383-49E1-A81B-6E6B9661D6CE}"/>
    <hyperlink ref="O18" r:id="rId41" xr:uid="{55F4A910-6C9E-4D3E-9120-2E5DB83184E7}"/>
    <hyperlink ref="O20" r:id="rId42" xr:uid="{F1A861C3-E12B-4B9F-AB4D-138DFFF97E15}"/>
    <hyperlink ref="O23" r:id="rId43" xr:uid="{26D36B95-0911-4EA5-B961-EF15E1BAD054}"/>
    <hyperlink ref="O24" r:id="rId44" xr:uid="{20EF4CD3-06D9-4F93-8F13-17979C7514AD}"/>
    <hyperlink ref="P12" r:id="rId45" xr:uid="{895BA43C-6FB8-4926-94DE-77545C681276}"/>
    <hyperlink ref="P13" r:id="rId46" xr:uid="{400738BF-DF66-4EA6-BE30-EEB0761DE2E3}"/>
    <hyperlink ref="P15" r:id="rId47" xr:uid="{7129E6A9-DCE2-499D-BA00-E2432EB191D3}"/>
    <hyperlink ref="P17" r:id="rId48" xr:uid="{0B96B1D0-C61C-4219-BAB9-CDA100271D2B}"/>
    <hyperlink ref="Y22" r:id="rId49" xr:uid="{15E4FF93-901B-4CC8-B938-F66E4698828C}"/>
    <hyperlink ref="Y34" r:id="rId50" xr:uid="{5C50DF4D-1D08-410B-934D-75203D07BC49}"/>
    <hyperlink ref="Y35" r:id="rId51" xr:uid="{867DEB96-21DC-4E4B-B805-FD734D24C169}"/>
    <hyperlink ref="Y36" r:id="rId52" xr:uid="{28E54104-ACEC-4E15-9093-AE4DF0AAB97D}"/>
    <hyperlink ref="Y37" r:id="rId53" xr:uid="{C54AFD1A-88DE-4C00-B661-4EA25EBD4E71}"/>
    <hyperlink ref="Y38" r:id="rId54" xr:uid="{BE9C974D-B3CF-44D7-9E2E-E62E39DCAB86}"/>
    <hyperlink ref="Z35" r:id="rId55" xr:uid="{02853B82-B50C-4C0B-AFC1-27D746818EEF}"/>
    <hyperlink ref="Z36" r:id="rId56" xr:uid="{9998A919-2681-4184-BD1A-5486F718792B}"/>
    <hyperlink ref="Z37" r:id="rId57" xr:uid="{35A34EFA-602C-4AB9-A911-BC6F3EAFDFC2}"/>
    <hyperlink ref="Z38" r:id="rId58" xr:uid="{801D072D-3C68-4509-AD5B-30DE1B93922C}"/>
    <hyperlink ref="AA38" r:id="rId59" xr:uid="{CA675118-ED15-463A-8982-27FCB6E0CF87}"/>
    <hyperlink ref="AA22" r:id="rId60" xr:uid="{77453752-9064-4758-B93A-B0045E602BCE}"/>
    <hyperlink ref="AA32" r:id="rId61" location="https://echa.europa.eu/documents/10162/ea4c2657-8442-4e6d-aad8-22884fab5778" xr:uid="{BA9B7280-CDBA-414E-81D3-62287CD4A7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4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42" t="s">
        <v>870</v>
      </c>
      <c r="C1" s="2"/>
      <c r="D1" s="2"/>
      <c r="E1" s="1" t="s">
        <v>38</v>
      </c>
      <c r="F1" s="2"/>
      <c r="G1" s="2"/>
      <c r="H1" s="2"/>
      <c r="I1" s="179" t="s">
        <v>21</v>
      </c>
      <c r="J1" s="180"/>
      <c r="K1" s="180"/>
      <c r="L1" s="180"/>
      <c r="M1" s="180"/>
      <c r="N1" s="180"/>
      <c r="O1" s="180"/>
      <c r="P1" s="181"/>
      <c r="Q1" s="184" t="s">
        <v>22</v>
      </c>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Y1" s="122" t="s">
        <v>1006</v>
      </c>
    </row>
    <row r="2" spans="1:51" ht="130.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598</v>
      </c>
      <c r="J2" s="23" t="s">
        <v>599</v>
      </c>
      <c r="K2" s="23" t="s">
        <v>600</v>
      </c>
      <c r="L2" s="23" t="s">
        <v>601</v>
      </c>
      <c r="M2" s="23" t="s">
        <v>602</v>
      </c>
      <c r="N2" s="23" t="s">
        <v>603</v>
      </c>
      <c r="O2" s="23" t="s">
        <v>604</v>
      </c>
      <c r="P2" s="24" t="s">
        <v>605</v>
      </c>
      <c r="Q2" s="22" t="s">
        <v>285</v>
      </c>
      <c r="R2" s="23" t="s">
        <v>359</v>
      </c>
      <c r="S2" s="23" t="s">
        <v>606</v>
      </c>
      <c r="T2" s="23" t="s">
        <v>607</v>
      </c>
      <c r="U2" s="23" t="s">
        <v>608</v>
      </c>
      <c r="V2" s="23" t="s">
        <v>609</v>
      </c>
      <c r="W2" s="23" t="s">
        <v>610</v>
      </c>
      <c r="X2" s="23" t="s">
        <v>611</v>
      </c>
      <c r="Y2" s="23" t="s">
        <v>364</v>
      </c>
      <c r="Z2" s="23" t="s">
        <v>612</v>
      </c>
      <c r="AA2" s="23" t="s">
        <v>613</v>
      </c>
      <c r="AB2" s="23" t="s">
        <v>614</v>
      </c>
      <c r="AC2" s="23" t="s">
        <v>615</v>
      </c>
      <c r="AD2" s="23" t="s">
        <v>286</v>
      </c>
      <c r="AE2" s="23" t="s">
        <v>616</v>
      </c>
      <c r="AF2" s="119" t="s">
        <v>617</v>
      </c>
      <c r="AG2" s="23" t="s">
        <v>618</v>
      </c>
      <c r="AH2" s="23" t="s">
        <v>288</v>
      </c>
      <c r="AI2" s="23" t="s">
        <v>619</v>
      </c>
      <c r="AJ2" s="23" t="s">
        <v>620</v>
      </c>
      <c r="AK2" s="23" t="s">
        <v>621</v>
      </c>
      <c r="AL2" s="23" t="s">
        <v>622</v>
      </c>
      <c r="AM2" s="23" t="s">
        <v>623</v>
      </c>
      <c r="AN2" s="23" t="s">
        <v>281</v>
      </c>
      <c r="AO2" s="23" t="s">
        <v>624</v>
      </c>
      <c r="AP2" s="23" t="s">
        <v>625</v>
      </c>
      <c r="AQ2" s="23" t="s">
        <v>287</v>
      </c>
      <c r="AR2" s="23" t="s">
        <v>358</v>
      </c>
      <c r="AS2" s="23" t="s">
        <v>626</v>
      </c>
      <c r="AT2" s="23" t="s">
        <v>627</v>
      </c>
      <c r="AU2" s="23" t="s">
        <v>628</v>
      </c>
      <c r="AV2" s="24" t="s">
        <v>357</v>
      </c>
      <c r="AY2" s="119" t="str">
        <f>AF2</f>
        <v>Start of consultation</v>
      </c>
    </row>
    <row r="3" spans="1:51" ht="13" x14ac:dyDescent="0.3">
      <c r="B3" s="20">
        <f t="shared" ref="B3:B42" si="0">IF(COUNTIF(I3:AV3,"-")&lt;COUNTA(I3:AV3),1,0)</f>
        <v>1</v>
      </c>
      <c r="C3" s="5">
        <f>'Table 1'!B4</f>
        <v>0</v>
      </c>
      <c r="D3" s="5">
        <f>'Table 1'!C4</f>
        <v>1</v>
      </c>
      <c r="E3" s="5" t="str">
        <f>'Table 1'!D4</f>
        <v>PAHs</v>
      </c>
      <c r="F3" s="5" t="str">
        <f>'Table 1'!E4</f>
        <v>A</v>
      </c>
      <c r="G3" s="5" t="str">
        <f>'Table 1'!F4</f>
        <v>NO2</v>
      </c>
      <c r="H3" s="12" t="str">
        <f>'Table 1'!G4</f>
        <v>10102-44-0</v>
      </c>
      <c r="I3" s="21" t="s">
        <v>647</v>
      </c>
      <c r="J3" s="25" t="s">
        <v>648</v>
      </c>
      <c r="K3" s="25" t="s">
        <v>649</v>
      </c>
      <c r="L3" s="25" t="s">
        <v>650</v>
      </c>
      <c r="M3" s="25" t="s">
        <v>308</v>
      </c>
      <c r="N3" s="25" t="s">
        <v>651</v>
      </c>
      <c r="O3" s="25" t="s">
        <v>652</v>
      </c>
      <c r="P3" s="25" t="s">
        <v>631</v>
      </c>
      <c r="Q3" s="32" t="s">
        <v>56</v>
      </c>
      <c r="R3" s="32" t="s">
        <v>56</v>
      </c>
      <c r="S3" s="32" t="s">
        <v>56</v>
      </c>
      <c r="T3" s="32" t="s">
        <v>56</v>
      </c>
      <c r="U3" s="32" t="s">
        <v>56</v>
      </c>
      <c r="V3" s="32" t="s">
        <v>56</v>
      </c>
      <c r="W3" s="32" t="s">
        <v>56</v>
      </c>
      <c r="X3" s="32" t="s">
        <v>56</v>
      </c>
      <c r="Y3" s="32" t="s">
        <v>56</v>
      </c>
      <c r="Z3" s="32" t="s">
        <v>56</v>
      </c>
      <c r="AA3" s="32" t="s">
        <v>56</v>
      </c>
      <c r="AB3" s="32" t="s">
        <v>56</v>
      </c>
      <c r="AC3" s="32" t="s">
        <v>56</v>
      </c>
      <c r="AD3" s="32" t="s">
        <v>56</v>
      </c>
      <c r="AE3" s="32" t="s">
        <v>56</v>
      </c>
      <c r="AF3" s="32" t="s">
        <v>56</v>
      </c>
      <c r="AG3" s="32" t="s">
        <v>56</v>
      </c>
      <c r="AH3" s="32" t="s">
        <v>56</v>
      </c>
      <c r="AI3" s="32" t="s">
        <v>56</v>
      </c>
      <c r="AJ3" s="32" t="s">
        <v>56</v>
      </c>
      <c r="AK3" s="32" t="s">
        <v>56</v>
      </c>
      <c r="AL3" s="32" t="s">
        <v>56</v>
      </c>
      <c r="AM3" s="32" t="s">
        <v>56</v>
      </c>
      <c r="AN3" s="32" t="s">
        <v>56</v>
      </c>
      <c r="AO3" s="32" t="s">
        <v>56</v>
      </c>
      <c r="AP3" s="32" t="s">
        <v>56</v>
      </c>
      <c r="AQ3" s="32" t="s">
        <v>56</v>
      </c>
      <c r="AR3" s="32" t="s">
        <v>56</v>
      </c>
      <c r="AS3" s="32" t="s">
        <v>56</v>
      </c>
      <c r="AT3" s="32" t="s">
        <v>56</v>
      </c>
      <c r="AU3" s="32" t="s">
        <v>56</v>
      </c>
      <c r="AV3" s="33" t="s">
        <v>56</v>
      </c>
      <c r="AY3" s="121" t="str">
        <f t="shared" ref="AY3:AY42" ca="1" si="1">IFERROR(IF(_xlfn.DAYS(AF3,NOW())&gt;0,"Forthcoming","Passed"),"")</f>
        <v/>
      </c>
    </row>
    <row r="4" spans="1:51" ht="13" x14ac:dyDescent="0.3">
      <c r="B4" s="20">
        <f t="shared" si="0"/>
        <v>1</v>
      </c>
      <c r="C4" s="5">
        <f>'Table 1'!B5</f>
        <v>0</v>
      </c>
      <c r="D4" s="5">
        <f>'Table 1'!C5</f>
        <v>1</v>
      </c>
      <c r="E4" s="5" t="str">
        <f>'Table 1'!D5</f>
        <v>PAHs</v>
      </c>
      <c r="F4" s="5" t="str">
        <f>'Table 1'!E5</f>
        <v>A</v>
      </c>
      <c r="G4" s="5" t="str">
        <f>'Table 1'!F5</f>
        <v>SO2</v>
      </c>
      <c r="H4" s="12" t="str">
        <f>'Table 1'!G5</f>
        <v>7446-09-5</v>
      </c>
      <c r="I4" s="21" t="s">
        <v>653</v>
      </c>
      <c r="J4" s="25" t="s">
        <v>654</v>
      </c>
      <c r="K4" s="25" t="s">
        <v>655</v>
      </c>
      <c r="L4" s="25" t="s">
        <v>656</v>
      </c>
      <c r="M4" s="25" t="s">
        <v>308</v>
      </c>
      <c r="N4" s="25" t="s">
        <v>632</v>
      </c>
      <c r="O4" s="25" t="s">
        <v>657</v>
      </c>
      <c r="P4" s="25" t="s">
        <v>630</v>
      </c>
      <c r="Q4" s="32" t="s">
        <v>634</v>
      </c>
      <c r="R4" s="32" t="s">
        <v>377</v>
      </c>
      <c r="S4" s="32" t="s">
        <v>658</v>
      </c>
      <c r="T4" s="32" t="s">
        <v>308</v>
      </c>
      <c r="U4" s="32" t="s">
        <v>308</v>
      </c>
      <c r="V4" s="32"/>
      <c r="W4" s="32" t="s">
        <v>308</v>
      </c>
      <c r="X4" s="32"/>
      <c r="Y4" s="32"/>
      <c r="Z4" s="32"/>
      <c r="AA4" s="32" t="s">
        <v>308</v>
      </c>
      <c r="AB4" s="32" t="s">
        <v>308</v>
      </c>
      <c r="AC4" s="32" t="s">
        <v>308</v>
      </c>
      <c r="AD4" s="32" t="s">
        <v>308</v>
      </c>
      <c r="AE4" s="32" t="s">
        <v>308</v>
      </c>
      <c r="AF4" s="32" t="s">
        <v>308</v>
      </c>
      <c r="AG4" s="32" t="s">
        <v>308</v>
      </c>
      <c r="AH4" s="32" t="s">
        <v>308</v>
      </c>
      <c r="AI4" s="32" t="s">
        <v>643</v>
      </c>
      <c r="AJ4" s="32" t="s">
        <v>308</v>
      </c>
      <c r="AK4" s="32" t="s">
        <v>308</v>
      </c>
      <c r="AL4" s="32" t="s">
        <v>659</v>
      </c>
      <c r="AM4" s="32" t="s">
        <v>308</v>
      </c>
      <c r="AN4" s="32" t="s">
        <v>308</v>
      </c>
      <c r="AO4" s="32" t="s">
        <v>308</v>
      </c>
      <c r="AP4" s="32" t="s">
        <v>308</v>
      </c>
      <c r="AQ4" s="32" t="s">
        <v>308</v>
      </c>
      <c r="AR4" s="32" t="s">
        <v>660</v>
      </c>
      <c r="AS4" s="32" t="s">
        <v>661</v>
      </c>
      <c r="AT4" s="32" t="s">
        <v>308</v>
      </c>
      <c r="AU4" s="32" t="s">
        <v>308</v>
      </c>
      <c r="AV4" s="33" t="s">
        <v>638</v>
      </c>
      <c r="AY4" s="121" t="str">
        <f t="shared" ca="1" si="1"/>
        <v/>
      </c>
    </row>
    <row r="5" spans="1:51" ht="13" x14ac:dyDescent="0.3">
      <c r="B5" s="20">
        <f t="shared" si="0"/>
        <v>1</v>
      </c>
      <c r="C5" s="5">
        <f>'Table 1'!B6</f>
        <v>0</v>
      </c>
      <c r="D5" s="5">
        <f>'Table 1'!C6</f>
        <v>1</v>
      </c>
      <c r="E5" s="5" t="str">
        <f>'Table 1'!D6</f>
        <v>PAHs</v>
      </c>
      <c r="F5" s="5" t="str">
        <f>'Table 1'!E6</f>
        <v>A</v>
      </c>
      <c r="G5" s="5" t="str">
        <f>'Table 1'!F6</f>
        <v>O3</v>
      </c>
      <c r="H5" s="12" t="str">
        <f>'Table 1'!G6</f>
        <v>10028-15-6</v>
      </c>
      <c r="I5" s="21" t="s">
        <v>56</v>
      </c>
      <c r="J5" s="25" t="s">
        <v>56</v>
      </c>
      <c r="K5" s="25" t="s">
        <v>56</v>
      </c>
      <c r="L5" s="25" t="s">
        <v>56</v>
      </c>
      <c r="M5" s="25" t="s">
        <v>56</v>
      </c>
      <c r="N5" s="25" t="s">
        <v>56</v>
      </c>
      <c r="O5" s="25" t="s">
        <v>56</v>
      </c>
      <c r="P5" s="25" t="s">
        <v>56</v>
      </c>
      <c r="Q5" s="32" t="s">
        <v>385</v>
      </c>
      <c r="R5" s="32" t="s">
        <v>377</v>
      </c>
      <c r="S5" s="32" t="s">
        <v>658</v>
      </c>
      <c r="T5" s="32" t="s">
        <v>308</v>
      </c>
      <c r="U5" s="32" t="s">
        <v>308</v>
      </c>
      <c r="V5" s="32"/>
      <c r="W5" s="32" t="s">
        <v>308</v>
      </c>
      <c r="X5" s="32"/>
      <c r="Y5" s="32"/>
      <c r="Z5" s="32"/>
      <c r="AA5" s="32" t="s">
        <v>308</v>
      </c>
      <c r="AB5" s="32" t="s">
        <v>308</v>
      </c>
      <c r="AC5" s="32" t="s">
        <v>308</v>
      </c>
      <c r="AD5" s="32" t="s">
        <v>662</v>
      </c>
      <c r="AE5" s="32" t="s">
        <v>308</v>
      </c>
      <c r="AF5" s="32" t="s">
        <v>308</v>
      </c>
      <c r="AG5" s="32" t="s">
        <v>308</v>
      </c>
      <c r="AH5" s="32" t="s">
        <v>308</v>
      </c>
      <c r="AI5" s="32" t="s">
        <v>663</v>
      </c>
      <c r="AJ5" s="32" t="s">
        <v>308</v>
      </c>
      <c r="AK5" s="32" t="s">
        <v>664</v>
      </c>
      <c r="AL5" s="32" t="s">
        <v>665</v>
      </c>
      <c r="AM5" s="32" t="s">
        <v>308</v>
      </c>
      <c r="AN5" s="32" t="s">
        <v>308</v>
      </c>
      <c r="AO5" s="32" t="s">
        <v>308</v>
      </c>
      <c r="AP5" s="32" t="s">
        <v>308</v>
      </c>
      <c r="AQ5" s="32" t="s">
        <v>640</v>
      </c>
      <c r="AR5" s="32" t="s">
        <v>308</v>
      </c>
      <c r="AS5" s="32" t="s">
        <v>308</v>
      </c>
      <c r="AT5" s="32" t="s">
        <v>308</v>
      </c>
      <c r="AU5" s="32" t="s">
        <v>666</v>
      </c>
      <c r="AV5" s="33" t="s">
        <v>638</v>
      </c>
      <c r="AY5" s="121" t="str">
        <f t="shared" ca="1" si="1"/>
        <v/>
      </c>
    </row>
    <row r="6" spans="1:51" ht="13" x14ac:dyDescent="0.3">
      <c r="B6" s="20">
        <f t="shared" si="0"/>
        <v>1</v>
      </c>
      <c r="C6" s="5">
        <f>'Table 1'!B7</f>
        <v>0</v>
      </c>
      <c r="D6" s="5">
        <f>'Table 1'!C7</f>
        <v>1</v>
      </c>
      <c r="E6" s="5" t="str">
        <f>'Table 1'!D7</f>
        <v>PAHs</v>
      </c>
      <c r="F6" s="5" t="str">
        <f>'Table 1'!E7</f>
        <v>A</v>
      </c>
      <c r="G6" s="5" t="str">
        <f>'Table 1'!F7</f>
        <v>CO</v>
      </c>
      <c r="H6" s="12" t="str">
        <f>'Table 1'!G7</f>
        <v>630-08-0</v>
      </c>
      <c r="I6" s="21" t="s">
        <v>667</v>
      </c>
      <c r="J6" s="25" t="s">
        <v>668</v>
      </c>
      <c r="K6" s="25" t="s">
        <v>669</v>
      </c>
      <c r="L6" s="25" t="s">
        <v>670</v>
      </c>
      <c r="M6" s="25" t="s">
        <v>308</v>
      </c>
      <c r="N6" s="25" t="s">
        <v>308</v>
      </c>
      <c r="O6" s="25" t="s">
        <v>641</v>
      </c>
      <c r="P6" s="25" t="s">
        <v>630</v>
      </c>
      <c r="Q6" s="32" t="s">
        <v>56</v>
      </c>
      <c r="R6" s="32" t="s">
        <v>56</v>
      </c>
      <c r="S6" s="32" t="s">
        <v>56</v>
      </c>
      <c r="T6" s="32" t="s">
        <v>56</v>
      </c>
      <c r="U6" s="32" t="s">
        <v>56</v>
      </c>
      <c r="V6" s="32" t="s">
        <v>56</v>
      </c>
      <c r="W6" s="32" t="s">
        <v>56</v>
      </c>
      <c r="X6" s="32" t="s">
        <v>56</v>
      </c>
      <c r="Y6" s="32" t="s">
        <v>56</v>
      </c>
      <c r="Z6" s="32" t="s">
        <v>56</v>
      </c>
      <c r="AA6" s="32" t="s">
        <v>56</v>
      </c>
      <c r="AB6" s="32" t="s">
        <v>56</v>
      </c>
      <c r="AC6" s="32" t="s">
        <v>56</v>
      </c>
      <c r="AD6" s="32" t="s">
        <v>56</v>
      </c>
      <c r="AE6" s="32" t="s">
        <v>56</v>
      </c>
      <c r="AF6" s="32" t="s">
        <v>56</v>
      </c>
      <c r="AG6" s="32" t="s">
        <v>56</v>
      </c>
      <c r="AH6" s="32" t="s">
        <v>56</v>
      </c>
      <c r="AI6" s="32" t="s">
        <v>56</v>
      </c>
      <c r="AJ6" s="32" t="s">
        <v>56</v>
      </c>
      <c r="AK6" s="32" t="s">
        <v>56</v>
      </c>
      <c r="AL6" s="32" t="s">
        <v>56</v>
      </c>
      <c r="AM6" s="32" t="s">
        <v>56</v>
      </c>
      <c r="AN6" s="32" t="s">
        <v>56</v>
      </c>
      <c r="AO6" s="32" t="s">
        <v>56</v>
      </c>
      <c r="AP6" s="32" t="s">
        <v>56</v>
      </c>
      <c r="AQ6" s="32" t="s">
        <v>56</v>
      </c>
      <c r="AR6" s="32" t="s">
        <v>56</v>
      </c>
      <c r="AS6" s="32" t="s">
        <v>56</v>
      </c>
      <c r="AT6" s="32" t="s">
        <v>56</v>
      </c>
      <c r="AU6" s="32" t="s">
        <v>56</v>
      </c>
      <c r="AV6" s="33" t="s">
        <v>56</v>
      </c>
      <c r="AY6" s="121" t="str">
        <f t="shared" ca="1" si="1"/>
        <v/>
      </c>
    </row>
    <row r="7" spans="1:51" ht="13" x14ac:dyDescent="0.3">
      <c r="B7" s="20">
        <f t="shared" si="0"/>
        <v>0</v>
      </c>
      <c r="C7" s="5">
        <f>'Table 1'!B8</f>
        <v>0</v>
      </c>
      <c r="D7" s="5">
        <f>'Table 1'!C8</f>
        <v>1</v>
      </c>
      <c r="E7" s="5" t="str">
        <f>'Table 1'!D8</f>
        <v>PAHs</v>
      </c>
      <c r="F7" s="5" t="str">
        <f>'Table 1'!E8</f>
        <v>B</v>
      </c>
      <c r="G7" s="5" t="str">
        <f>'Table 1'!F8</f>
        <v>Acenaphthene</v>
      </c>
      <c r="H7" s="12" t="str">
        <f>'Table 1'!G8</f>
        <v>83-32-9</v>
      </c>
      <c r="I7" s="21" t="s">
        <v>56</v>
      </c>
      <c r="J7" s="25" t="s">
        <v>56</v>
      </c>
      <c r="K7" s="25" t="s">
        <v>56</v>
      </c>
      <c r="L7" s="25" t="s">
        <v>56</v>
      </c>
      <c r="M7" s="25" t="s">
        <v>56</v>
      </c>
      <c r="N7" s="25" t="s">
        <v>56</v>
      </c>
      <c r="O7" s="25" t="s">
        <v>56</v>
      </c>
      <c r="P7" s="25" t="s">
        <v>56</v>
      </c>
      <c r="Q7" s="32" t="s">
        <v>56</v>
      </c>
      <c r="R7" s="32" t="s">
        <v>56</v>
      </c>
      <c r="S7" s="32" t="s">
        <v>56</v>
      </c>
      <c r="T7" s="32" t="s">
        <v>56</v>
      </c>
      <c r="U7" s="32" t="s">
        <v>56</v>
      </c>
      <c r="V7" s="32" t="s">
        <v>56</v>
      </c>
      <c r="W7" s="32" t="s">
        <v>56</v>
      </c>
      <c r="X7" s="32" t="s">
        <v>56</v>
      </c>
      <c r="Y7" s="32" t="s">
        <v>56</v>
      </c>
      <c r="Z7" s="32" t="s">
        <v>56</v>
      </c>
      <c r="AA7" s="32" t="s">
        <v>56</v>
      </c>
      <c r="AB7" s="32" t="s">
        <v>56</v>
      </c>
      <c r="AC7" s="32" t="s">
        <v>56</v>
      </c>
      <c r="AD7" s="32" t="s">
        <v>56</v>
      </c>
      <c r="AE7" s="32" t="s">
        <v>56</v>
      </c>
      <c r="AF7" s="32" t="s">
        <v>56</v>
      </c>
      <c r="AG7" s="32" t="s">
        <v>56</v>
      </c>
      <c r="AH7" s="32" t="s">
        <v>56</v>
      </c>
      <c r="AI7" s="32" t="s">
        <v>56</v>
      </c>
      <c r="AJ7" s="32" t="s">
        <v>56</v>
      </c>
      <c r="AK7" s="32" t="s">
        <v>56</v>
      </c>
      <c r="AL7" s="32" t="s">
        <v>56</v>
      </c>
      <c r="AM7" s="32" t="s">
        <v>56</v>
      </c>
      <c r="AN7" s="32" t="s">
        <v>56</v>
      </c>
      <c r="AO7" s="32" t="s">
        <v>56</v>
      </c>
      <c r="AP7" s="32" t="s">
        <v>56</v>
      </c>
      <c r="AQ7" s="32" t="s">
        <v>56</v>
      </c>
      <c r="AR7" s="32" t="s">
        <v>56</v>
      </c>
      <c r="AS7" s="32" t="s">
        <v>56</v>
      </c>
      <c r="AT7" s="32" t="s">
        <v>56</v>
      </c>
      <c r="AU7" s="32" t="s">
        <v>56</v>
      </c>
      <c r="AV7" s="33" t="s">
        <v>56</v>
      </c>
      <c r="AY7" s="121" t="str">
        <f t="shared" ca="1" si="1"/>
        <v/>
      </c>
    </row>
    <row r="8" spans="1:51"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25" t="s">
        <v>56</v>
      </c>
      <c r="K8" s="25" t="s">
        <v>56</v>
      </c>
      <c r="L8" s="25" t="s">
        <v>56</v>
      </c>
      <c r="M8" s="25" t="s">
        <v>56</v>
      </c>
      <c r="N8" s="25" t="s">
        <v>56</v>
      </c>
      <c r="O8" s="25" t="s">
        <v>56</v>
      </c>
      <c r="P8" s="25" t="s">
        <v>56</v>
      </c>
      <c r="Q8" s="32" t="s">
        <v>56</v>
      </c>
      <c r="R8" s="32" t="s">
        <v>56</v>
      </c>
      <c r="S8" s="32" t="s">
        <v>56</v>
      </c>
      <c r="T8" s="32" t="s">
        <v>56</v>
      </c>
      <c r="U8" s="32" t="s">
        <v>56</v>
      </c>
      <c r="V8" s="32" t="s">
        <v>56</v>
      </c>
      <c r="W8" s="32" t="s">
        <v>56</v>
      </c>
      <c r="X8" s="32" t="s">
        <v>56</v>
      </c>
      <c r="Y8" s="32" t="s">
        <v>56</v>
      </c>
      <c r="Z8" s="32" t="s">
        <v>56</v>
      </c>
      <c r="AA8" s="32" t="s">
        <v>56</v>
      </c>
      <c r="AB8" s="32" t="s">
        <v>56</v>
      </c>
      <c r="AC8" s="32" t="s">
        <v>56</v>
      </c>
      <c r="AD8" s="32" t="s">
        <v>56</v>
      </c>
      <c r="AE8" s="32" t="s">
        <v>56</v>
      </c>
      <c r="AF8" s="32" t="s">
        <v>56</v>
      </c>
      <c r="AG8" s="32" t="s">
        <v>56</v>
      </c>
      <c r="AH8" s="32" t="s">
        <v>56</v>
      </c>
      <c r="AI8" s="32" t="s">
        <v>56</v>
      </c>
      <c r="AJ8" s="32" t="s">
        <v>56</v>
      </c>
      <c r="AK8" s="32" t="s">
        <v>56</v>
      </c>
      <c r="AL8" s="32" t="s">
        <v>56</v>
      </c>
      <c r="AM8" s="32" t="s">
        <v>56</v>
      </c>
      <c r="AN8" s="32" t="s">
        <v>56</v>
      </c>
      <c r="AO8" s="32" t="s">
        <v>56</v>
      </c>
      <c r="AP8" s="32" t="s">
        <v>56</v>
      </c>
      <c r="AQ8" s="32" t="s">
        <v>56</v>
      </c>
      <c r="AR8" s="32" t="s">
        <v>56</v>
      </c>
      <c r="AS8" s="32" t="s">
        <v>56</v>
      </c>
      <c r="AT8" s="32" t="s">
        <v>56</v>
      </c>
      <c r="AU8" s="32" t="s">
        <v>56</v>
      </c>
      <c r="AV8" s="33" t="s">
        <v>56</v>
      </c>
      <c r="AY8" s="121" t="str">
        <f t="shared" ca="1" si="1"/>
        <v/>
      </c>
    </row>
    <row r="9" spans="1:51" ht="13" x14ac:dyDescent="0.3">
      <c r="B9" s="20">
        <f t="shared" si="0"/>
        <v>0</v>
      </c>
      <c r="C9" s="5">
        <f>'Table 1'!B10</f>
        <v>0</v>
      </c>
      <c r="D9" s="5">
        <f>'Table 1'!C10</f>
        <v>1</v>
      </c>
      <c r="E9" s="5" t="str">
        <f>'Table 1'!D10</f>
        <v>PAHs</v>
      </c>
      <c r="F9" s="5" t="str">
        <f>'Table 1'!E10</f>
        <v>B</v>
      </c>
      <c r="G9" s="5" t="str">
        <f>'Table 1'!F10</f>
        <v>Anthracene</v>
      </c>
      <c r="H9" s="12" t="str">
        <f>'Table 1'!G10</f>
        <v>120-12-7</v>
      </c>
      <c r="I9" s="21" t="s">
        <v>56</v>
      </c>
      <c r="J9" s="25" t="s">
        <v>56</v>
      </c>
      <c r="K9" s="25" t="s">
        <v>56</v>
      </c>
      <c r="L9" s="25" t="s">
        <v>56</v>
      </c>
      <c r="M9" s="25" t="s">
        <v>56</v>
      </c>
      <c r="N9" s="25" t="s">
        <v>56</v>
      </c>
      <c r="O9" s="25" t="s">
        <v>56</v>
      </c>
      <c r="P9" s="25" t="s">
        <v>56</v>
      </c>
      <c r="Q9" s="32" t="s">
        <v>56</v>
      </c>
      <c r="R9" s="32" t="s">
        <v>56</v>
      </c>
      <c r="S9" s="32" t="s">
        <v>56</v>
      </c>
      <c r="T9" s="32" t="s">
        <v>56</v>
      </c>
      <c r="U9" s="32" t="s">
        <v>56</v>
      </c>
      <c r="V9" s="32" t="s">
        <v>56</v>
      </c>
      <c r="W9" s="32" t="s">
        <v>56</v>
      </c>
      <c r="X9" s="32" t="s">
        <v>56</v>
      </c>
      <c r="Y9" s="32" t="s">
        <v>56</v>
      </c>
      <c r="Z9" s="32" t="s">
        <v>56</v>
      </c>
      <c r="AA9" s="32" t="s">
        <v>56</v>
      </c>
      <c r="AB9" s="32" t="s">
        <v>56</v>
      </c>
      <c r="AC9" s="32" t="s">
        <v>56</v>
      </c>
      <c r="AD9" s="32" t="s">
        <v>56</v>
      </c>
      <c r="AE9" s="32" t="s">
        <v>56</v>
      </c>
      <c r="AF9" s="32" t="s">
        <v>56</v>
      </c>
      <c r="AG9" s="32" t="s">
        <v>56</v>
      </c>
      <c r="AH9" s="32" t="s">
        <v>56</v>
      </c>
      <c r="AI9" s="32" t="s">
        <v>56</v>
      </c>
      <c r="AJ9" s="32" t="s">
        <v>56</v>
      </c>
      <c r="AK9" s="32" t="s">
        <v>56</v>
      </c>
      <c r="AL9" s="32" t="s">
        <v>56</v>
      </c>
      <c r="AM9" s="32" t="s">
        <v>56</v>
      </c>
      <c r="AN9" s="32" t="s">
        <v>56</v>
      </c>
      <c r="AO9" s="32" t="s">
        <v>56</v>
      </c>
      <c r="AP9" s="32" t="s">
        <v>56</v>
      </c>
      <c r="AQ9" s="32" t="s">
        <v>56</v>
      </c>
      <c r="AR9" s="32" t="s">
        <v>56</v>
      </c>
      <c r="AS9" s="32" t="s">
        <v>56</v>
      </c>
      <c r="AT9" s="32" t="s">
        <v>56</v>
      </c>
      <c r="AU9" s="32" t="s">
        <v>56</v>
      </c>
      <c r="AV9" s="33" t="s">
        <v>56</v>
      </c>
      <c r="AY9" s="121" t="str">
        <f t="shared" ca="1" si="1"/>
        <v/>
      </c>
    </row>
    <row r="10" spans="1:51" ht="13" x14ac:dyDescent="0.3">
      <c r="A10" s="44" t="s">
        <v>873</v>
      </c>
      <c r="B10" s="20">
        <f t="shared" si="0"/>
        <v>1</v>
      </c>
      <c r="C10" s="5">
        <f>'Table 1'!B11</f>
        <v>0</v>
      </c>
      <c r="D10" s="5">
        <f>'Table 1'!C11</f>
        <v>1</v>
      </c>
      <c r="E10" s="5" t="str">
        <f>'Table 1'!D11</f>
        <v>PAHs</v>
      </c>
      <c r="F10" s="5" t="str">
        <f>'Table 1'!E11</f>
        <v>B</v>
      </c>
      <c r="G10" s="5" t="str">
        <f>'Table 1'!F11</f>
        <v>BaA</v>
      </c>
      <c r="H10" s="12" t="str">
        <f>'Table 1'!G11</f>
        <v>56-55-3</v>
      </c>
      <c r="I10" s="21" t="s">
        <v>671</v>
      </c>
      <c r="J10" s="25" t="s">
        <v>672</v>
      </c>
      <c r="K10" s="25" t="s">
        <v>642</v>
      </c>
      <c r="L10" s="25" t="s">
        <v>673</v>
      </c>
      <c r="M10" s="25" t="s">
        <v>308</v>
      </c>
      <c r="N10" s="25" t="s">
        <v>674</v>
      </c>
      <c r="O10" s="25" t="s">
        <v>308</v>
      </c>
      <c r="P10" s="25" t="s">
        <v>631</v>
      </c>
      <c r="Q10" s="32" t="s">
        <v>56</v>
      </c>
      <c r="R10" s="32" t="s">
        <v>56</v>
      </c>
      <c r="S10" s="32" t="s">
        <v>56</v>
      </c>
      <c r="T10" s="32" t="s">
        <v>56</v>
      </c>
      <c r="U10" s="32" t="s">
        <v>56</v>
      </c>
      <c r="V10" s="32" t="s">
        <v>56</v>
      </c>
      <c r="W10" s="32" t="s">
        <v>56</v>
      </c>
      <c r="X10" s="32" t="s">
        <v>56</v>
      </c>
      <c r="Y10" s="32" t="s">
        <v>56</v>
      </c>
      <c r="Z10" s="32" t="s">
        <v>56</v>
      </c>
      <c r="AA10" s="32" t="s">
        <v>56</v>
      </c>
      <c r="AB10" s="32" t="s">
        <v>56</v>
      </c>
      <c r="AC10" s="32" t="s">
        <v>56</v>
      </c>
      <c r="AD10" s="32" t="s">
        <v>56</v>
      </c>
      <c r="AE10" s="32" t="s">
        <v>56</v>
      </c>
      <c r="AF10" s="32" t="s">
        <v>56</v>
      </c>
      <c r="AG10" s="32" t="s">
        <v>56</v>
      </c>
      <c r="AH10" s="32" t="s">
        <v>56</v>
      </c>
      <c r="AI10" s="32" t="s">
        <v>56</v>
      </c>
      <c r="AJ10" s="32" t="s">
        <v>56</v>
      </c>
      <c r="AK10" s="32" t="s">
        <v>56</v>
      </c>
      <c r="AL10" s="32" t="s">
        <v>56</v>
      </c>
      <c r="AM10" s="32" t="s">
        <v>56</v>
      </c>
      <c r="AN10" s="32" t="s">
        <v>56</v>
      </c>
      <c r="AO10" s="32" t="s">
        <v>56</v>
      </c>
      <c r="AP10" s="32" t="s">
        <v>56</v>
      </c>
      <c r="AQ10" s="32" t="s">
        <v>56</v>
      </c>
      <c r="AR10" s="32" t="s">
        <v>56</v>
      </c>
      <c r="AS10" s="32" t="s">
        <v>56</v>
      </c>
      <c r="AT10" s="32" t="s">
        <v>56</v>
      </c>
      <c r="AU10" s="32" t="s">
        <v>56</v>
      </c>
      <c r="AV10" s="33" t="s">
        <v>56</v>
      </c>
      <c r="AY10" s="121" t="str">
        <f t="shared" ca="1" si="1"/>
        <v/>
      </c>
    </row>
    <row r="11" spans="1:51" ht="13" x14ac:dyDescent="0.3">
      <c r="A11" s="44" t="s">
        <v>873</v>
      </c>
      <c r="B11" s="20">
        <f t="shared" si="0"/>
        <v>1</v>
      </c>
      <c r="C11" s="5">
        <f>'Table 1'!B12</f>
        <v>0</v>
      </c>
      <c r="D11" s="5">
        <f>'Table 1'!C12</f>
        <v>1</v>
      </c>
      <c r="E11" s="5" t="str">
        <f>'Table 1'!D12</f>
        <v>PAHs</v>
      </c>
      <c r="F11" s="5" t="str">
        <f>'Table 1'!E12</f>
        <v>B</v>
      </c>
      <c r="G11" s="5" t="str">
        <f>'Table 1'!F12</f>
        <v>BaP</v>
      </c>
      <c r="H11" s="12" t="str">
        <f>'Table 1'!G12</f>
        <v>50-32-8</v>
      </c>
      <c r="I11" s="21" t="s">
        <v>675</v>
      </c>
      <c r="J11" s="25" t="s">
        <v>676</v>
      </c>
      <c r="K11" s="25" t="s">
        <v>629</v>
      </c>
      <c r="L11" s="25" t="s">
        <v>677</v>
      </c>
      <c r="M11" s="25" t="s">
        <v>308</v>
      </c>
      <c r="N11" s="25" t="s">
        <v>678</v>
      </c>
      <c r="O11" s="25" t="s">
        <v>308</v>
      </c>
      <c r="P11" s="25" t="s">
        <v>630</v>
      </c>
      <c r="Q11" s="32" t="s">
        <v>56</v>
      </c>
      <c r="R11" s="32" t="s">
        <v>56</v>
      </c>
      <c r="S11" s="32" t="s">
        <v>56</v>
      </c>
      <c r="T11" s="32" t="s">
        <v>56</v>
      </c>
      <c r="U11" s="32" t="s">
        <v>56</v>
      </c>
      <c r="V11" s="32" t="s">
        <v>56</v>
      </c>
      <c r="W11" s="32" t="s">
        <v>56</v>
      </c>
      <c r="X11" s="32" t="s">
        <v>56</v>
      </c>
      <c r="Y11" s="32" t="s">
        <v>56</v>
      </c>
      <c r="Z11" s="32" t="s">
        <v>56</v>
      </c>
      <c r="AA11" s="32" t="s">
        <v>56</v>
      </c>
      <c r="AB11" s="32" t="s">
        <v>56</v>
      </c>
      <c r="AC11" s="32" t="s">
        <v>56</v>
      </c>
      <c r="AD11" s="32" t="s">
        <v>56</v>
      </c>
      <c r="AE11" s="32" t="s">
        <v>56</v>
      </c>
      <c r="AF11" s="32" t="s">
        <v>56</v>
      </c>
      <c r="AG11" s="32" t="s">
        <v>56</v>
      </c>
      <c r="AH11" s="32" t="s">
        <v>56</v>
      </c>
      <c r="AI11" s="32" t="s">
        <v>56</v>
      </c>
      <c r="AJ11" s="32" t="s">
        <v>56</v>
      </c>
      <c r="AK11" s="32" t="s">
        <v>56</v>
      </c>
      <c r="AL11" s="32" t="s">
        <v>56</v>
      </c>
      <c r="AM11" s="32" t="s">
        <v>56</v>
      </c>
      <c r="AN11" s="32" t="s">
        <v>56</v>
      </c>
      <c r="AO11" s="32" t="s">
        <v>56</v>
      </c>
      <c r="AP11" s="32" t="s">
        <v>56</v>
      </c>
      <c r="AQ11" s="32" t="s">
        <v>56</v>
      </c>
      <c r="AR11" s="32" t="s">
        <v>56</v>
      </c>
      <c r="AS11" s="32" t="s">
        <v>56</v>
      </c>
      <c r="AT11" s="32" t="s">
        <v>56</v>
      </c>
      <c r="AU11" s="32" t="s">
        <v>56</v>
      </c>
      <c r="AV11" s="33" t="s">
        <v>56</v>
      </c>
      <c r="AY11" s="121" t="str">
        <f t="shared" ca="1" si="1"/>
        <v/>
      </c>
    </row>
    <row r="12" spans="1:51" ht="13" x14ac:dyDescent="0.3">
      <c r="A12" s="44" t="s">
        <v>873</v>
      </c>
      <c r="B12" s="20">
        <f t="shared" si="0"/>
        <v>1</v>
      </c>
      <c r="C12" s="5">
        <f>'Table 1'!B13</f>
        <v>0</v>
      </c>
      <c r="D12" s="5">
        <f>'Table 1'!C13</f>
        <v>1</v>
      </c>
      <c r="E12" s="5" t="str">
        <f>'Table 1'!D13</f>
        <v>PAHs</v>
      </c>
      <c r="F12" s="5" t="str">
        <f>'Table 1'!E13</f>
        <v>B</v>
      </c>
      <c r="G12" s="5" t="str">
        <f>'Table 1'!F13</f>
        <v>BbFA</v>
      </c>
      <c r="H12" s="12" t="str">
        <f>'Table 1'!G13</f>
        <v>205-99-2</v>
      </c>
      <c r="I12" s="21" t="s">
        <v>671</v>
      </c>
      <c r="J12" s="25" t="s">
        <v>672</v>
      </c>
      <c r="K12" s="25" t="s">
        <v>642</v>
      </c>
      <c r="L12" s="25" t="s">
        <v>673</v>
      </c>
      <c r="M12" s="25" t="s">
        <v>308</v>
      </c>
      <c r="N12" s="25" t="s">
        <v>308</v>
      </c>
      <c r="O12" s="25" t="s">
        <v>308</v>
      </c>
      <c r="P12" s="25" t="s">
        <v>630</v>
      </c>
      <c r="Q12" s="32" t="s">
        <v>56</v>
      </c>
      <c r="R12" s="32" t="s">
        <v>56</v>
      </c>
      <c r="S12" s="32" t="s">
        <v>56</v>
      </c>
      <c r="T12" s="32" t="s">
        <v>56</v>
      </c>
      <c r="U12" s="32" t="s">
        <v>56</v>
      </c>
      <c r="V12" s="32" t="s">
        <v>56</v>
      </c>
      <c r="W12" s="32" t="s">
        <v>56</v>
      </c>
      <c r="X12" s="32" t="s">
        <v>56</v>
      </c>
      <c r="Y12" s="32" t="s">
        <v>56</v>
      </c>
      <c r="Z12" s="32" t="s">
        <v>56</v>
      </c>
      <c r="AA12" s="32" t="s">
        <v>56</v>
      </c>
      <c r="AB12" s="32" t="s">
        <v>56</v>
      </c>
      <c r="AC12" s="32" t="s">
        <v>56</v>
      </c>
      <c r="AD12" s="32" t="s">
        <v>56</v>
      </c>
      <c r="AE12" s="32" t="s">
        <v>56</v>
      </c>
      <c r="AF12" s="32" t="s">
        <v>56</v>
      </c>
      <c r="AG12" s="32" t="s">
        <v>56</v>
      </c>
      <c r="AH12" s="32" t="s">
        <v>56</v>
      </c>
      <c r="AI12" s="32" t="s">
        <v>56</v>
      </c>
      <c r="AJ12" s="32" t="s">
        <v>56</v>
      </c>
      <c r="AK12" s="32" t="s">
        <v>56</v>
      </c>
      <c r="AL12" s="32" t="s">
        <v>56</v>
      </c>
      <c r="AM12" s="32" t="s">
        <v>56</v>
      </c>
      <c r="AN12" s="32" t="s">
        <v>56</v>
      </c>
      <c r="AO12" s="32" t="s">
        <v>56</v>
      </c>
      <c r="AP12" s="32" t="s">
        <v>56</v>
      </c>
      <c r="AQ12" s="32" t="s">
        <v>56</v>
      </c>
      <c r="AR12" s="32" t="s">
        <v>56</v>
      </c>
      <c r="AS12" s="32" t="s">
        <v>56</v>
      </c>
      <c r="AT12" s="32" t="s">
        <v>56</v>
      </c>
      <c r="AU12" s="32" t="s">
        <v>56</v>
      </c>
      <c r="AV12" s="33" t="s">
        <v>56</v>
      </c>
      <c r="AY12" s="121" t="str">
        <f t="shared" ca="1" si="1"/>
        <v/>
      </c>
    </row>
    <row r="13" spans="1:51" ht="13" x14ac:dyDescent="0.3">
      <c r="B13" s="20">
        <f t="shared" si="0"/>
        <v>1</v>
      </c>
      <c r="C13" s="5">
        <f>'Table 1'!B14</f>
        <v>0</v>
      </c>
      <c r="D13" s="5">
        <f>'Table 1'!C14</f>
        <v>1</v>
      </c>
      <c r="E13" s="5" t="str">
        <f>'Table 1'!D14</f>
        <v>PAHs</v>
      </c>
      <c r="F13" s="5" t="str">
        <f>'Table 1'!E14</f>
        <v>B</v>
      </c>
      <c r="G13" s="5" t="str">
        <f>'Table 1'!F14</f>
        <v>BeP</v>
      </c>
      <c r="H13" s="12" t="str">
        <f>'Table 1'!G14</f>
        <v>192-97-2</v>
      </c>
      <c r="I13" s="21" t="s">
        <v>671</v>
      </c>
      <c r="J13" s="25" t="s">
        <v>672</v>
      </c>
      <c r="K13" s="25" t="s">
        <v>642</v>
      </c>
      <c r="L13" s="25" t="s">
        <v>673</v>
      </c>
      <c r="M13" s="25" t="s">
        <v>308</v>
      </c>
      <c r="N13" s="25" t="s">
        <v>308</v>
      </c>
      <c r="O13" s="25" t="s">
        <v>308</v>
      </c>
      <c r="P13" s="25" t="s">
        <v>630</v>
      </c>
      <c r="Q13" s="32" t="s">
        <v>56</v>
      </c>
      <c r="R13" s="32" t="s">
        <v>56</v>
      </c>
      <c r="S13" s="32" t="s">
        <v>56</v>
      </c>
      <c r="T13" s="32" t="s">
        <v>56</v>
      </c>
      <c r="U13" s="32" t="s">
        <v>56</v>
      </c>
      <c r="V13" s="32" t="s">
        <v>56</v>
      </c>
      <c r="W13" s="32" t="s">
        <v>56</v>
      </c>
      <c r="X13" s="32" t="s">
        <v>56</v>
      </c>
      <c r="Y13" s="32" t="s">
        <v>56</v>
      </c>
      <c r="Z13" s="32" t="s">
        <v>56</v>
      </c>
      <c r="AA13" s="32" t="s">
        <v>56</v>
      </c>
      <c r="AB13" s="32" t="s">
        <v>56</v>
      </c>
      <c r="AC13" s="32" t="s">
        <v>56</v>
      </c>
      <c r="AD13" s="32" t="s">
        <v>56</v>
      </c>
      <c r="AE13" s="32" t="s">
        <v>56</v>
      </c>
      <c r="AF13" s="32" t="s">
        <v>56</v>
      </c>
      <c r="AG13" s="32" t="s">
        <v>56</v>
      </c>
      <c r="AH13" s="32" t="s">
        <v>56</v>
      </c>
      <c r="AI13" s="32" t="s">
        <v>56</v>
      </c>
      <c r="AJ13" s="32" t="s">
        <v>56</v>
      </c>
      <c r="AK13" s="32" t="s">
        <v>56</v>
      </c>
      <c r="AL13" s="32" t="s">
        <v>56</v>
      </c>
      <c r="AM13" s="32" t="s">
        <v>56</v>
      </c>
      <c r="AN13" s="32" t="s">
        <v>56</v>
      </c>
      <c r="AO13" s="32" t="s">
        <v>56</v>
      </c>
      <c r="AP13" s="32" t="s">
        <v>56</v>
      </c>
      <c r="AQ13" s="32" t="s">
        <v>56</v>
      </c>
      <c r="AR13" s="32" t="s">
        <v>56</v>
      </c>
      <c r="AS13" s="32" t="s">
        <v>56</v>
      </c>
      <c r="AT13" s="32" t="s">
        <v>56</v>
      </c>
      <c r="AU13" s="32" t="s">
        <v>56</v>
      </c>
      <c r="AV13" s="33" t="s">
        <v>56</v>
      </c>
      <c r="AY13" s="121" t="str">
        <f t="shared" ca="1" si="1"/>
        <v/>
      </c>
    </row>
    <row r="14" spans="1:51" ht="13" x14ac:dyDescent="0.3">
      <c r="B14" s="20">
        <f t="shared" si="0"/>
        <v>0</v>
      </c>
      <c r="C14" s="5">
        <f>'Table 1'!B15</f>
        <v>0</v>
      </c>
      <c r="D14" s="5">
        <f>'Table 1'!C15</f>
        <v>1</v>
      </c>
      <c r="E14" s="5" t="str">
        <f>'Table 1'!D15</f>
        <v>PAHs</v>
      </c>
      <c r="F14" s="5" t="str">
        <f>'Table 1'!E15</f>
        <v>B</v>
      </c>
      <c r="G14" s="5" t="str">
        <f>'Table 1'!F15</f>
        <v>Benzo(ghi)perylene</v>
      </c>
      <c r="H14" s="12" t="str">
        <f>'Table 1'!G15</f>
        <v>191-24-2</v>
      </c>
      <c r="I14" s="21" t="s">
        <v>56</v>
      </c>
      <c r="J14" s="25" t="s">
        <v>56</v>
      </c>
      <c r="K14" s="25" t="s">
        <v>56</v>
      </c>
      <c r="L14" s="25" t="s">
        <v>56</v>
      </c>
      <c r="M14" s="25" t="s">
        <v>56</v>
      </c>
      <c r="N14" s="25" t="s">
        <v>56</v>
      </c>
      <c r="O14" s="25" t="s">
        <v>56</v>
      </c>
      <c r="P14" s="25" t="s">
        <v>56</v>
      </c>
      <c r="Q14" s="32" t="s">
        <v>56</v>
      </c>
      <c r="R14" s="32" t="s">
        <v>56</v>
      </c>
      <c r="S14" s="32" t="s">
        <v>56</v>
      </c>
      <c r="T14" s="32" t="s">
        <v>56</v>
      </c>
      <c r="U14" s="32" t="s">
        <v>56</v>
      </c>
      <c r="V14" s="32" t="s">
        <v>56</v>
      </c>
      <c r="W14" s="32" t="s">
        <v>56</v>
      </c>
      <c r="X14" s="32" t="s">
        <v>56</v>
      </c>
      <c r="Y14" s="32" t="s">
        <v>56</v>
      </c>
      <c r="Z14" s="32" t="s">
        <v>56</v>
      </c>
      <c r="AA14" s="32" t="s">
        <v>56</v>
      </c>
      <c r="AB14" s="32" t="s">
        <v>56</v>
      </c>
      <c r="AC14" s="32" t="s">
        <v>56</v>
      </c>
      <c r="AD14" s="32" t="s">
        <v>56</v>
      </c>
      <c r="AE14" s="32" t="s">
        <v>56</v>
      </c>
      <c r="AF14" s="32" t="s">
        <v>56</v>
      </c>
      <c r="AG14" s="32" t="s">
        <v>56</v>
      </c>
      <c r="AH14" s="32" t="s">
        <v>56</v>
      </c>
      <c r="AI14" s="32" t="s">
        <v>56</v>
      </c>
      <c r="AJ14" s="32" t="s">
        <v>56</v>
      </c>
      <c r="AK14" s="32" t="s">
        <v>56</v>
      </c>
      <c r="AL14" s="32" t="s">
        <v>56</v>
      </c>
      <c r="AM14" s="32" t="s">
        <v>56</v>
      </c>
      <c r="AN14" s="32" t="s">
        <v>56</v>
      </c>
      <c r="AO14" s="32" t="s">
        <v>56</v>
      </c>
      <c r="AP14" s="32" t="s">
        <v>56</v>
      </c>
      <c r="AQ14" s="32" t="s">
        <v>56</v>
      </c>
      <c r="AR14" s="32" t="s">
        <v>56</v>
      </c>
      <c r="AS14" s="32" t="s">
        <v>56</v>
      </c>
      <c r="AT14" s="32" t="s">
        <v>56</v>
      </c>
      <c r="AU14" s="32" t="s">
        <v>56</v>
      </c>
      <c r="AV14" s="33" t="s">
        <v>56</v>
      </c>
      <c r="AY14" s="121" t="str">
        <f t="shared" ca="1" si="1"/>
        <v/>
      </c>
    </row>
    <row r="15" spans="1:51" ht="13" x14ac:dyDescent="0.3">
      <c r="B15" s="20">
        <f t="shared" si="0"/>
        <v>1</v>
      </c>
      <c r="C15" s="5">
        <f>'Table 1'!B16</f>
        <v>0</v>
      </c>
      <c r="D15" s="5">
        <f>'Table 1'!C16</f>
        <v>1</v>
      </c>
      <c r="E15" s="5" t="str">
        <f>'Table 1'!D16</f>
        <v>PAHs</v>
      </c>
      <c r="F15" s="5" t="str">
        <f>'Table 1'!E16</f>
        <v>B</v>
      </c>
      <c r="G15" s="5" t="str">
        <f>'Table 1'!F16</f>
        <v>BjFA</v>
      </c>
      <c r="H15" s="12" t="str">
        <f>'Table 1'!G16</f>
        <v>205-82-3</v>
      </c>
      <c r="I15" s="21" t="s">
        <v>671</v>
      </c>
      <c r="J15" s="25" t="s">
        <v>672</v>
      </c>
      <c r="K15" s="25" t="s">
        <v>642</v>
      </c>
      <c r="L15" s="25" t="s">
        <v>673</v>
      </c>
      <c r="M15" s="25" t="s">
        <v>308</v>
      </c>
      <c r="N15" s="25" t="s">
        <v>308</v>
      </c>
      <c r="O15" s="25" t="s">
        <v>308</v>
      </c>
      <c r="P15" s="25" t="s">
        <v>630</v>
      </c>
      <c r="Q15" s="32" t="s">
        <v>56</v>
      </c>
      <c r="R15" s="32" t="s">
        <v>56</v>
      </c>
      <c r="S15" s="32" t="s">
        <v>56</v>
      </c>
      <c r="T15" s="32" t="s">
        <v>56</v>
      </c>
      <c r="U15" s="32" t="s">
        <v>56</v>
      </c>
      <c r="V15" s="32" t="s">
        <v>56</v>
      </c>
      <c r="W15" s="32" t="s">
        <v>56</v>
      </c>
      <c r="X15" s="32" t="s">
        <v>56</v>
      </c>
      <c r="Y15" s="32" t="s">
        <v>56</v>
      </c>
      <c r="Z15" s="32" t="s">
        <v>56</v>
      </c>
      <c r="AA15" s="32" t="s">
        <v>56</v>
      </c>
      <c r="AB15" s="32" t="s">
        <v>56</v>
      </c>
      <c r="AC15" s="32" t="s">
        <v>56</v>
      </c>
      <c r="AD15" s="32" t="s">
        <v>56</v>
      </c>
      <c r="AE15" s="32" t="s">
        <v>56</v>
      </c>
      <c r="AF15" s="32" t="s">
        <v>56</v>
      </c>
      <c r="AG15" s="32" t="s">
        <v>56</v>
      </c>
      <c r="AH15" s="32" t="s">
        <v>56</v>
      </c>
      <c r="AI15" s="32" t="s">
        <v>56</v>
      </c>
      <c r="AJ15" s="32" t="s">
        <v>56</v>
      </c>
      <c r="AK15" s="32" t="s">
        <v>56</v>
      </c>
      <c r="AL15" s="32" t="s">
        <v>56</v>
      </c>
      <c r="AM15" s="32" t="s">
        <v>56</v>
      </c>
      <c r="AN15" s="32" t="s">
        <v>56</v>
      </c>
      <c r="AO15" s="32" t="s">
        <v>56</v>
      </c>
      <c r="AP15" s="32" t="s">
        <v>56</v>
      </c>
      <c r="AQ15" s="32" t="s">
        <v>56</v>
      </c>
      <c r="AR15" s="32" t="s">
        <v>56</v>
      </c>
      <c r="AS15" s="32" t="s">
        <v>56</v>
      </c>
      <c r="AT15" s="32" t="s">
        <v>56</v>
      </c>
      <c r="AU15" s="32" t="s">
        <v>56</v>
      </c>
      <c r="AV15" s="33" t="s">
        <v>56</v>
      </c>
      <c r="AY15" s="121" t="str">
        <f t="shared" ca="1" si="1"/>
        <v/>
      </c>
    </row>
    <row r="16" spans="1:51" ht="13" x14ac:dyDescent="0.3">
      <c r="A16" s="44" t="s">
        <v>873</v>
      </c>
      <c r="B16" s="20">
        <f t="shared" si="0"/>
        <v>1</v>
      </c>
      <c r="C16" s="5">
        <f>'Table 1'!B17</f>
        <v>0</v>
      </c>
      <c r="D16" s="5">
        <f>'Table 1'!C17</f>
        <v>1</v>
      </c>
      <c r="E16" s="5" t="str">
        <f>'Table 1'!D17</f>
        <v>PAHs</v>
      </c>
      <c r="F16" s="5" t="str">
        <f>'Table 1'!E17</f>
        <v>B</v>
      </c>
      <c r="G16" s="5" t="str">
        <f>'Table 1'!F17</f>
        <v>BkFA</v>
      </c>
      <c r="H16" s="12" t="str">
        <f>'Table 1'!G17</f>
        <v>207-08-9</v>
      </c>
      <c r="I16" s="21" t="s">
        <v>671</v>
      </c>
      <c r="J16" s="25" t="s">
        <v>672</v>
      </c>
      <c r="K16" s="25" t="s">
        <v>642</v>
      </c>
      <c r="L16" s="25" t="s">
        <v>673</v>
      </c>
      <c r="M16" s="25" t="s">
        <v>308</v>
      </c>
      <c r="N16" s="25" t="s">
        <v>308</v>
      </c>
      <c r="O16" s="25" t="s">
        <v>308</v>
      </c>
      <c r="P16" s="25" t="s">
        <v>630</v>
      </c>
      <c r="Q16" s="32" t="s">
        <v>56</v>
      </c>
      <c r="R16" s="32" t="s">
        <v>56</v>
      </c>
      <c r="S16" s="32" t="s">
        <v>56</v>
      </c>
      <c r="T16" s="32" t="s">
        <v>56</v>
      </c>
      <c r="U16" s="32" t="s">
        <v>56</v>
      </c>
      <c r="V16" s="32" t="s">
        <v>56</v>
      </c>
      <c r="W16" s="32" t="s">
        <v>56</v>
      </c>
      <c r="X16" s="32" t="s">
        <v>56</v>
      </c>
      <c r="Y16" s="32" t="s">
        <v>56</v>
      </c>
      <c r="Z16" s="32" t="s">
        <v>56</v>
      </c>
      <c r="AA16" s="32" t="s">
        <v>56</v>
      </c>
      <c r="AB16" s="32" t="s">
        <v>56</v>
      </c>
      <c r="AC16" s="32" t="s">
        <v>56</v>
      </c>
      <c r="AD16" s="32" t="s">
        <v>56</v>
      </c>
      <c r="AE16" s="32" t="s">
        <v>56</v>
      </c>
      <c r="AF16" s="32" t="s">
        <v>56</v>
      </c>
      <c r="AG16" s="32" t="s">
        <v>56</v>
      </c>
      <c r="AH16" s="32" t="s">
        <v>56</v>
      </c>
      <c r="AI16" s="32" t="s">
        <v>56</v>
      </c>
      <c r="AJ16" s="32" t="s">
        <v>56</v>
      </c>
      <c r="AK16" s="32" t="s">
        <v>56</v>
      </c>
      <c r="AL16" s="32" t="s">
        <v>56</v>
      </c>
      <c r="AM16" s="32" t="s">
        <v>56</v>
      </c>
      <c r="AN16" s="32" t="s">
        <v>56</v>
      </c>
      <c r="AO16" s="32" t="s">
        <v>56</v>
      </c>
      <c r="AP16" s="32" t="s">
        <v>56</v>
      </c>
      <c r="AQ16" s="32" t="s">
        <v>56</v>
      </c>
      <c r="AR16" s="32" t="s">
        <v>56</v>
      </c>
      <c r="AS16" s="32" t="s">
        <v>56</v>
      </c>
      <c r="AT16" s="32" t="s">
        <v>56</v>
      </c>
      <c r="AU16" s="32" t="s">
        <v>56</v>
      </c>
      <c r="AV16" s="33" t="s">
        <v>56</v>
      </c>
      <c r="AY16" s="121" t="str">
        <f t="shared" ca="1" si="1"/>
        <v/>
      </c>
    </row>
    <row r="17" spans="1:51" ht="13" x14ac:dyDescent="0.3">
      <c r="A17" s="44" t="s">
        <v>873</v>
      </c>
      <c r="B17" s="20">
        <f t="shared" si="0"/>
        <v>1</v>
      </c>
      <c r="C17" s="5">
        <f>'Table 1'!B18</f>
        <v>0</v>
      </c>
      <c r="D17" s="5">
        <f>'Table 1'!C18</f>
        <v>1</v>
      </c>
      <c r="E17" s="5" t="str">
        <f>'Table 1'!D18</f>
        <v>PAHs</v>
      </c>
      <c r="F17" s="5" t="str">
        <f>'Table 1'!E18</f>
        <v>B</v>
      </c>
      <c r="G17" s="5" t="str">
        <f>'Table 1'!F18</f>
        <v>Dibenzo(ah)anthracene</v>
      </c>
      <c r="H17" s="12" t="str">
        <f>'Table 1'!G18</f>
        <v>53-70-3</v>
      </c>
      <c r="I17" s="21" t="s">
        <v>671</v>
      </c>
      <c r="J17" s="25" t="s">
        <v>672</v>
      </c>
      <c r="K17" s="25" t="s">
        <v>642</v>
      </c>
      <c r="L17" s="25" t="s">
        <v>673</v>
      </c>
      <c r="M17" s="25" t="s">
        <v>308</v>
      </c>
      <c r="N17" s="25" t="s">
        <v>679</v>
      </c>
      <c r="O17" s="25" t="s">
        <v>308</v>
      </c>
      <c r="P17" s="25" t="s">
        <v>631</v>
      </c>
      <c r="Q17" s="32" t="s">
        <v>56</v>
      </c>
      <c r="R17" s="32" t="s">
        <v>56</v>
      </c>
      <c r="S17" s="32" t="s">
        <v>56</v>
      </c>
      <c r="T17" s="32" t="s">
        <v>56</v>
      </c>
      <c r="U17" s="32" t="s">
        <v>56</v>
      </c>
      <c r="V17" s="32" t="s">
        <v>56</v>
      </c>
      <c r="W17" s="32" t="s">
        <v>56</v>
      </c>
      <c r="X17" s="32" t="s">
        <v>56</v>
      </c>
      <c r="Y17" s="32" t="s">
        <v>56</v>
      </c>
      <c r="Z17" s="32" t="s">
        <v>56</v>
      </c>
      <c r="AA17" s="32" t="s">
        <v>56</v>
      </c>
      <c r="AB17" s="32" t="s">
        <v>56</v>
      </c>
      <c r="AC17" s="32" t="s">
        <v>56</v>
      </c>
      <c r="AD17" s="32" t="s">
        <v>56</v>
      </c>
      <c r="AE17" s="32" t="s">
        <v>56</v>
      </c>
      <c r="AF17" s="32" t="s">
        <v>56</v>
      </c>
      <c r="AG17" s="32" t="s">
        <v>56</v>
      </c>
      <c r="AH17" s="32" t="s">
        <v>56</v>
      </c>
      <c r="AI17" s="32" t="s">
        <v>56</v>
      </c>
      <c r="AJ17" s="32" t="s">
        <v>56</v>
      </c>
      <c r="AK17" s="32" t="s">
        <v>56</v>
      </c>
      <c r="AL17" s="32" t="s">
        <v>56</v>
      </c>
      <c r="AM17" s="32" t="s">
        <v>56</v>
      </c>
      <c r="AN17" s="32" t="s">
        <v>56</v>
      </c>
      <c r="AO17" s="32" t="s">
        <v>56</v>
      </c>
      <c r="AP17" s="32" t="s">
        <v>56</v>
      </c>
      <c r="AQ17" s="32" t="s">
        <v>56</v>
      </c>
      <c r="AR17" s="32" t="s">
        <v>56</v>
      </c>
      <c r="AS17" s="32" t="s">
        <v>56</v>
      </c>
      <c r="AT17" s="32" t="s">
        <v>56</v>
      </c>
      <c r="AU17" s="32" t="s">
        <v>56</v>
      </c>
      <c r="AV17" s="33" t="s">
        <v>56</v>
      </c>
      <c r="AY17" s="121" t="str">
        <f t="shared" ca="1" si="1"/>
        <v/>
      </c>
    </row>
    <row r="18" spans="1:51" ht="13" x14ac:dyDescent="0.3">
      <c r="B18" s="20">
        <f t="shared" si="0"/>
        <v>0</v>
      </c>
      <c r="C18" s="5">
        <f>'Table 1'!B19</f>
        <v>0</v>
      </c>
      <c r="D18" s="5">
        <f>'Table 1'!C19</f>
        <v>1</v>
      </c>
      <c r="E18" s="5" t="str">
        <f>'Table 1'!D19</f>
        <v>PAHs</v>
      </c>
      <c r="F18" s="5" t="str">
        <f>'Table 1'!E19</f>
        <v>B</v>
      </c>
      <c r="G18" s="5" t="str">
        <f>'Table 1'!F19</f>
        <v>Fluoranthene</v>
      </c>
      <c r="H18" s="12" t="str">
        <f>'Table 1'!G19</f>
        <v>206-44-0</v>
      </c>
      <c r="I18" s="21" t="s">
        <v>56</v>
      </c>
      <c r="J18" s="25" t="s">
        <v>56</v>
      </c>
      <c r="K18" s="25" t="s">
        <v>56</v>
      </c>
      <c r="L18" s="25" t="s">
        <v>56</v>
      </c>
      <c r="M18" s="25" t="s">
        <v>56</v>
      </c>
      <c r="N18" s="25" t="s">
        <v>56</v>
      </c>
      <c r="O18" s="25" t="s">
        <v>56</v>
      </c>
      <c r="P18" s="25" t="s">
        <v>56</v>
      </c>
      <c r="Q18" s="32" t="s">
        <v>56</v>
      </c>
      <c r="R18" s="32" t="s">
        <v>56</v>
      </c>
      <c r="S18" s="32" t="s">
        <v>56</v>
      </c>
      <c r="T18" s="32" t="s">
        <v>56</v>
      </c>
      <c r="U18" s="32" t="s">
        <v>56</v>
      </c>
      <c r="V18" s="32" t="s">
        <v>56</v>
      </c>
      <c r="W18" s="32" t="s">
        <v>56</v>
      </c>
      <c r="X18" s="32" t="s">
        <v>56</v>
      </c>
      <c r="Y18" s="32" t="s">
        <v>56</v>
      </c>
      <c r="Z18" s="32" t="s">
        <v>56</v>
      </c>
      <c r="AA18" s="32" t="s">
        <v>56</v>
      </c>
      <c r="AB18" s="32" t="s">
        <v>56</v>
      </c>
      <c r="AC18" s="32" t="s">
        <v>56</v>
      </c>
      <c r="AD18" s="32" t="s">
        <v>56</v>
      </c>
      <c r="AE18" s="32" t="s">
        <v>56</v>
      </c>
      <c r="AF18" s="32" t="s">
        <v>56</v>
      </c>
      <c r="AG18" s="32" t="s">
        <v>56</v>
      </c>
      <c r="AH18" s="32" t="s">
        <v>56</v>
      </c>
      <c r="AI18" s="32" t="s">
        <v>56</v>
      </c>
      <c r="AJ18" s="32" t="s">
        <v>56</v>
      </c>
      <c r="AK18" s="32" t="s">
        <v>56</v>
      </c>
      <c r="AL18" s="32" t="s">
        <v>56</v>
      </c>
      <c r="AM18" s="32" t="s">
        <v>56</v>
      </c>
      <c r="AN18" s="32" t="s">
        <v>56</v>
      </c>
      <c r="AO18" s="32" t="s">
        <v>56</v>
      </c>
      <c r="AP18" s="32" t="s">
        <v>56</v>
      </c>
      <c r="AQ18" s="32" t="s">
        <v>56</v>
      </c>
      <c r="AR18" s="32" t="s">
        <v>56</v>
      </c>
      <c r="AS18" s="32" t="s">
        <v>56</v>
      </c>
      <c r="AT18" s="32" t="s">
        <v>56</v>
      </c>
      <c r="AU18" s="32" t="s">
        <v>56</v>
      </c>
      <c r="AV18" s="33" t="s">
        <v>56</v>
      </c>
      <c r="AY18" s="121" t="str">
        <f t="shared" ca="1" si="1"/>
        <v/>
      </c>
    </row>
    <row r="19" spans="1:51" ht="13" x14ac:dyDescent="0.3">
      <c r="B19" s="20">
        <f t="shared" si="0"/>
        <v>0</v>
      </c>
      <c r="C19" s="5">
        <f>'Table 1'!B20</f>
        <v>0</v>
      </c>
      <c r="D19" s="5">
        <f>'Table 1'!C20</f>
        <v>1</v>
      </c>
      <c r="E19" s="5" t="str">
        <f>'Table 1'!D20</f>
        <v>PAHs</v>
      </c>
      <c r="F19" s="5" t="str">
        <f>'Table 1'!E20</f>
        <v>B</v>
      </c>
      <c r="G19" s="5" t="str">
        <f>'Table 1'!F20</f>
        <v>Fluorene</v>
      </c>
      <c r="H19" s="12" t="str">
        <f>'Table 1'!G20</f>
        <v>86-73-7</v>
      </c>
      <c r="I19" s="21" t="s">
        <v>56</v>
      </c>
      <c r="J19" s="25" t="s">
        <v>56</v>
      </c>
      <c r="K19" s="25" t="s">
        <v>56</v>
      </c>
      <c r="L19" s="25" t="s">
        <v>56</v>
      </c>
      <c r="M19" s="25" t="s">
        <v>56</v>
      </c>
      <c r="N19" s="25" t="s">
        <v>56</v>
      </c>
      <c r="O19" s="25" t="s">
        <v>56</v>
      </c>
      <c r="P19" s="25" t="s">
        <v>56</v>
      </c>
      <c r="Q19" s="32" t="s">
        <v>56</v>
      </c>
      <c r="R19" s="32" t="s">
        <v>56</v>
      </c>
      <c r="S19" s="32" t="s">
        <v>56</v>
      </c>
      <c r="T19" s="32" t="s">
        <v>56</v>
      </c>
      <c r="U19" s="32" t="s">
        <v>56</v>
      </c>
      <c r="V19" s="32" t="s">
        <v>56</v>
      </c>
      <c r="W19" s="32" t="s">
        <v>56</v>
      </c>
      <c r="X19" s="32" t="s">
        <v>56</v>
      </c>
      <c r="Y19" s="32" t="s">
        <v>56</v>
      </c>
      <c r="Z19" s="32" t="s">
        <v>56</v>
      </c>
      <c r="AA19" s="32" t="s">
        <v>56</v>
      </c>
      <c r="AB19" s="32" t="s">
        <v>56</v>
      </c>
      <c r="AC19" s="32" t="s">
        <v>56</v>
      </c>
      <c r="AD19" s="32" t="s">
        <v>56</v>
      </c>
      <c r="AE19" s="32" t="s">
        <v>56</v>
      </c>
      <c r="AF19" s="32" t="s">
        <v>56</v>
      </c>
      <c r="AG19" s="32" t="s">
        <v>56</v>
      </c>
      <c r="AH19" s="32" t="s">
        <v>56</v>
      </c>
      <c r="AI19" s="32" t="s">
        <v>56</v>
      </c>
      <c r="AJ19" s="32" t="s">
        <v>56</v>
      </c>
      <c r="AK19" s="32" t="s">
        <v>56</v>
      </c>
      <c r="AL19" s="32" t="s">
        <v>56</v>
      </c>
      <c r="AM19" s="32" t="s">
        <v>56</v>
      </c>
      <c r="AN19" s="32" t="s">
        <v>56</v>
      </c>
      <c r="AO19" s="32" t="s">
        <v>56</v>
      </c>
      <c r="AP19" s="32" t="s">
        <v>56</v>
      </c>
      <c r="AQ19" s="32" t="s">
        <v>56</v>
      </c>
      <c r="AR19" s="32" t="s">
        <v>56</v>
      </c>
      <c r="AS19" s="32" t="s">
        <v>56</v>
      </c>
      <c r="AT19" s="32" t="s">
        <v>56</v>
      </c>
      <c r="AU19" s="32" t="s">
        <v>56</v>
      </c>
      <c r="AV19" s="33" t="s">
        <v>56</v>
      </c>
      <c r="AY19" s="121" t="str">
        <f t="shared" ca="1" si="1"/>
        <v/>
      </c>
    </row>
    <row r="20" spans="1:51" ht="13" x14ac:dyDescent="0.3">
      <c r="B20" s="20">
        <f t="shared" si="0"/>
        <v>1</v>
      </c>
      <c r="C20" s="5">
        <f>'Table 1'!B21</f>
        <v>0</v>
      </c>
      <c r="D20" s="5">
        <f>'Table 1'!C21</f>
        <v>1</v>
      </c>
      <c r="E20" s="5" t="str">
        <f>'Table 1'!D21</f>
        <v>PAHs</v>
      </c>
      <c r="F20" s="5" t="str">
        <f>'Table 1'!E21</f>
        <v>B</v>
      </c>
      <c r="G20" s="5" t="str">
        <f>'Table 1'!F21</f>
        <v>Chrysene/Benzo(a)phenanthrene</v>
      </c>
      <c r="H20" s="12" t="str">
        <f>'Table 1'!G21</f>
        <v>218-01-9</v>
      </c>
      <c r="I20" s="21" t="s">
        <v>680</v>
      </c>
      <c r="J20" s="25" t="s">
        <v>681</v>
      </c>
      <c r="K20" s="25" t="s">
        <v>642</v>
      </c>
      <c r="L20" s="25" t="s">
        <v>682</v>
      </c>
      <c r="M20" s="25" t="s">
        <v>308</v>
      </c>
      <c r="N20" s="25" t="s">
        <v>308</v>
      </c>
      <c r="O20" s="25" t="s">
        <v>308</v>
      </c>
      <c r="P20" s="25" t="s">
        <v>630</v>
      </c>
      <c r="Q20" s="32" t="s">
        <v>56</v>
      </c>
      <c r="R20" s="32" t="s">
        <v>56</v>
      </c>
      <c r="S20" s="32" t="s">
        <v>56</v>
      </c>
      <c r="T20" s="32" t="s">
        <v>56</v>
      </c>
      <c r="U20" s="32" t="s">
        <v>56</v>
      </c>
      <c r="V20" s="32" t="s">
        <v>56</v>
      </c>
      <c r="W20" s="32" t="s">
        <v>56</v>
      </c>
      <c r="X20" s="32" t="s">
        <v>56</v>
      </c>
      <c r="Y20" s="32" t="s">
        <v>56</v>
      </c>
      <c r="Z20" s="32" t="s">
        <v>56</v>
      </c>
      <c r="AA20" s="32" t="s">
        <v>56</v>
      </c>
      <c r="AB20" s="32" t="s">
        <v>56</v>
      </c>
      <c r="AC20" s="32" t="s">
        <v>56</v>
      </c>
      <c r="AD20" s="32" t="s">
        <v>56</v>
      </c>
      <c r="AE20" s="32" t="s">
        <v>56</v>
      </c>
      <c r="AF20" s="32" t="s">
        <v>56</v>
      </c>
      <c r="AG20" s="32" t="s">
        <v>56</v>
      </c>
      <c r="AH20" s="32" t="s">
        <v>56</v>
      </c>
      <c r="AI20" s="32" t="s">
        <v>56</v>
      </c>
      <c r="AJ20" s="32" t="s">
        <v>56</v>
      </c>
      <c r="AK20" s="32" t="s">
        <v>56</v>
      </c>
      <c r="AL20" s="32" t="s">
        <v>56</v>
      </c>
      <c r="AM20" s="32" t="s">
        <v>56</v>
      </c>
      <c r="AN20" s="32" t="s">
        <v>56</v>
      </c>
      <c r="AO20" s="32" t="s">
        <v>56</v>
      </c>
      <c r="AP20" s="32" t="s">
        <v>56</v>
      </c>
      <c r="AQ20" s="32" t="s">
        <v>56</v>
      </c>
      <c r="AR20" s="32" t="s">
        <v>56</v>
      </c>
      <c r="AS20" s="32" t="s">
        <v>56</v>
      </c>
      <c r="AT20" s="32" t="s">
        <v>56</v>
      </c>
      <c r="AU20" s="32" t="s">
        <v>56</v>
      </c>
      <c r="AV20" s="33" t="s">
        <v>56</v>
      </c>
      <c r="AY20" s="121" t="str">
        <f t="shared" ca="1" si="1"/>
        <v/>
      </c>
    </row>
    <row r="21" spans="1:51"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25" t="s">
        <v>56</v>
      </c>
      <c r="K21" s="25" t="s">
        <v>56</v>
      </c>
      <c r="L21" s="25" t="s">
        <v>56</v>
      </c>
      <c r="M21" s="25" t="s">
        <v>56</v>
      </c>
      <c r="N21" s="25" t="s">
        <v>56</v>
      </c>
      <c r="O21" s="25" t="s">
        <v>56</v>
      </c>
      <c r="P21" s="25" t="s">
        <v>56</v>
      </c>
      <c r="Q21" s="32" t="s">
        <v>56</v>
      </c>
      <c r="R21" s="32" t="s">
        <v>56</v>
      </c>
      <c r="S21" s="32" t="s">
        <v>56</v>
      </c>
      <c r="T21" s="32" t="s">
        <v>56</v>
      </c>
      <c r="U21" s="32" t="s">
        <v>56</v>
      </c>
      <c r="V21" s="32" t="s">
        <v>56</v>
      </c>
      <c r="W21" s="32" t="s">
        <v>56</v>
      </c>
      <c r="X21" s="32" t="s">
        <v>56</v>
      </c>
      <c r="Y21" s="32" t="s">
        <v>56</v>
      </c>
      <c r="Z21" s="32" t="s">
        <v>56</v>
      </c>
      <c r="AA21" s="32" t="s">
        <v>56</v>
      </c>
      <c r="AB21" s="32" t="s">
        <v>56</v>
      </c>
      <c r="AC21" s="32" t="s">
        <v>56</v>
      </c>
      <c r="AD21" s="32" t="s">
        <v>56</v>
      </c>
      <c r="AE21" s="32" t="s">
        <v>56</v>
      </c>
      <c r="AF21" s="32" t="s">
        <v>56</v>
      </c>
      <c r="AG21" s="32" t="s">
        <v>56</v>
      </c>
      <c r="AH21" s="32" t="s">
        <v>56</v>
      </c>
      <c r="AI21" s="32" t="s">
        <v>56</v>
      </c>
      <c r="AJ21" s="32" t="s">
        <v>56</v>
      </c>
      <c r="AK21" s="32" t="s">
        <v>56</v>
      </c>
      <c r="AL21" s="32" t="s">
        <v>56</v>
      </c>
      <c r="AM21" s="32" t="s">
        <v>56</v>
      </c>
      <c r="AN21" s="32" t="s">
        <v>56</v>
      </c>
      <c r="AO21" s="32" t="s">
        <v>56</v>
      </c>
      <c r="AP21" s="32" t="s">
        <v>56</v>
      </c>
      <c r="AQ21" s="32" t="s">
        <v>56</v>
      </c>
      <c r="AR21" s="32" t="s">
        <v>56</v>
      </c>
      <c r="AS21" s="32" t="s">
        <v>56</v>
      </c>
      <c r="AT21" s="32" t="s">
        <v>56</v>
      </c>
      <c r="AU21" s="32" t="s">
        <v>56</v>
      </c>
      <c r="AV21" s="33" t="s">
        <v>56</v>
      </c>
      <c r="AY21" s="121" t="str">
        <f t="shared" ca="1" si="1"/>
        <v/>
      </c>
    </row>
    <row r="22" spans="1:51" ht="13" x14ac:dyDescent="0.3">
      <c r="B22" s="20">
        <f t="shared" si="0"/>
        <v>1</v>
      </c>
      <c r="C22" s="5">
        <f>'Table 1'!B23</f>
        <v>0</v>
      </c>
      <c r="D22" s="5">
        <f>'Table 1'!C23</f>
        <v>1</v>
      </c>
      <c r="E22" s="5" t="str">
        <f>'Table 1'!D23</f>
        <v>PAHs</v>
      </c>
      <c r="F22" s="5" t="str">
        <f>'Table 1'!E23</f>
        <v>B</v>
      </c>
      <c r="G22" s="5" t="str">
        <f>'Table 1'!F23</f>
        <v>Naphthalene</v>
      </c>
      <c r="H22" s="12" t="str">
        <f>'Table 1'!G23</f>
        <v>91-20-3</v>
      </c>
      <c r="I22" s="21" t="s">
        <v>683</v>
      </c>
      <c r="J22" s="25" t="s">
        <v>684</v>
      </c>
      <c r="K22" s="25" t="s">
        <v>685</v>
      </c>
      <c r="L22" s="25" t="s">
        <v>686</v>
      </c>
      <c r="M22" s="25" t="s">
        <v>308</v>
      </c>
      <c r="N22" s="25" t="s">
        <v>308</v>
      </c>
      <c r="O22" s="25" t="s">
        <v>308</v>
      </c>
      <c r="P22" s="25" t="s">
        <v>630</v>
      </c>
      <c r="Q22" s="32" t="s">
        <v>56</v>
      </c>
      <c r="R22" s="32" t="s">
        <v>56</v>
      </c>
      <c r="S22" s="32" t="s">
        <v>56</v>
      </c>
      <c r="T22" s="32" t="s">
        <v>56</v>
      </c>
      <c r="U22" s="32" t="s">
        <v>56</v>
      </c>
      <c r="V22" s="32" t="s">
        <v>56</v>
      </c>
      <c r="W22" s="32" t="s">
        <v>56</v>
      </c>
      <c r="X22" s="32" t="s">
        <v>56</v>
      </c>
      <c r="Y22" s="32" t="s">
        <v>56</v>
      </c>
      <c r="Z22" s="32" t="s">
        <v>56</v>
      </c>
      <c r="AA22" s="32" t="s">
        <v>56</v>
      </c>
      <c r="AB22" s="32" t="s">
        <v>56</v>
      </c>
      <c r="AC22" s="32" t="s">
        <v>56</v>
      </c>
      <c r="AD22" s="32" t="s">
        <v>56</v>
      </c>
      <c r="AE22" s="32" t="s">
        <v>56</v>
      </c>
      <c r="AF22" s="32" t="s">
        <v>56</v>
      </c>
      <c r="AG22" s="32" t="s">
        <v>56</v>
      </c>
      <c r="AH22" s="32" t="s">
        <v>56</v>
      </c>
      <c r="AI22" s="32" t="s">
        <v>56</v>
      </c>
      <c r="AJ22" s="32" t="s">
        <v>56</v>
      </c>
      <c r="AK22" s="32" t="s">
        <v>56</v>
      </c>
      <c r="AL22" s="32" t="s">
        <v>56</v>
      </c>
      <c r="AM22" s="32" t="s">
        <v>56</v>
      </c>
      <c r="AN22" s="32" t="s">
        <v>56</v>
      </c>
      <c r="AO22" s="32" t="s">
        <v>56</v>
      </c>
      <c r="AP22" s="32" t="s">
        <v>56</v>
      </c>
      <c r="AQ22" s="32" t="s">
        <v>56</v>
      </c>
      <c r="AR22" s="32" t="s">
        <v>56</v>
      </c>
      <c r="AS22" s="32" t="s">
        <v>56</v>
      </c>
      <c r="AT22" s="32" t="s">
        <v>56</v>
      </c>
      <c r="AU22" s="32" t="s">
        <v>56</v>
      </c>
      <c r="AV22" s="33" t="s">
        <v>56</v>
      </c>
      <c r="AY22" s="121" t="str">
        <f t="shared" ca="1" si="1"/>
        <v/>
      </c>
    </row>
    <row r="23" spans="1:51" ht="13" x14ac:dyDescent="0.3">
      <c r="B23" s="20">
        <f t="shared" si="0"/>
        <v>0</v>
      </c>
      <c r="C23" s="5">
        <f>'Table 1'!B24</f>
        <v>0</v>
      </c>
      <c r="D23" s="5">
        <f>'Table 1'!C24</f>
        <v>1</v>
      </c>
      <c r="E23" s="5" t="str">
        <f>'Table 1'!D24</f>
        <v>PAHs</v>
      </c>
      <c r="F23" s="5" t="str">
        <f>'Table 1'!E24</f>
        <v>B</v>
      </c>
      <c r="G23" s="5" t="str">
        <f>'Table 1'!F24</f>
        <v>Phenanthrene</v>
      </c>
      <c r="H23" s="12" t="str">
        <f>'Table 1'!G24</f>
        <v>85-01-8</v>
      </c>
      <c r="I23" s="21" t="s">
        <v>56</v>
      </c>
      <c r="J23" s="25" t="s">
        <v>56</v>
      </c>
      <c r="K23" s="25" t="s">
        <v>56</v>
      </c>
      <c r="L23" s="25" t="s">
        <v>56</v>
      </c>
      <c r="M23" s="25" t="s">
        <v>56</v>
      </c>
      <c r="N23" s="25" t="s">
        <v>56</v>
      </c>
      <c r="O23" s="25" t="s">
        <v>56</v>
      </c>
      <c r="P23" s="25" t="s">
        <v>56</v>
      </c>
      <c r="Q23" s="32" t="s">
        <v>56</v>
      </c>
      <c r="R23" s="32" t="s">
        <v>56</v>
      </c>
      <c r="S23" s="32" t="s">
        <v>56</v>
      </c>
      <c r="T23" s="32" t="s">
        <v>56</v>
      </c>
      <c r="U23" s="32" t="s">
        <v>56</v>
      </c>
      <c r="V23" s="32" t="s">
        <v>56</v>
      </c>
      <c r="W23" s="32" t="s">
        <v>56</v>
      </c>
      <c r="X23" s="32" t="s">
        <v>56</v>
      </c>
      <c r="Y23" s="32" t="s">
        <v>56</v>
      </c>
      <c r="Z23" s="32" t="s">
        <v>56</v>
      </c>
      <c r="AA23" s="32" t="s">
        <v>56</v>
      </c>
      <c r="AB23" s="32" t="s">
        <v>56</v>
      </c>
      <c r="AC23" s="32" t="s">
        <v>56</v>
      </c>
      <c r="AD23" s="32" t="s">
        <v>56</v>
      </c>
      <c r="AE23" s="32" t="s">
        <v>56</v>
      </c>
      <c r="AF23" s="32" t="s">
        <v>56</v>
      </c>
      <c r="AG23" s="32" t="s">
        <v>56</v>
      </c>
      <c r="AH23" s="32" t="s">
        <v>56</v>
      </c>
      <c r="AI23" s="32" t="s">
        <v>56</v>
      </c>
      <c r="AJ23" s="32" t="s">
        <v>56</v>
      </c>
      <c r="AK23" s="32" t="s">
        <v>56</v>
      </c>
      <c r="AL23" s="32" t="s">
        <v>56</v>
      </c>
      <c r="AM23" s="32" t="s">
        <v>56</v>
      </c>
      <c r="AN23" s="32" t="s">
        <v>56</v>
      </c>
      <c r="AO23" s="32" t="s">
        <v>56</v>
      </c>
      <c r="AP23" s="32" t="s">
        <v>56</v>
      </c>
      <c r="AQ23" s="32" t="s">
        <v>56</v>
      </c>
      <c r="AR23" s="32" t="s">
        <v>56</v>
      </c>
      <c r="AS23" s="32" t="s">
        <v>56</v>
      </c>
      <c r="AT23" s="32" t="s">
        <v>56</v>
      </c>
      <c r="AU23" s="32" t="s">
        <v>56</v>
      </c>
      <c r="AV23" s="33" t="s">
        <v>56</v>
      </c>
      <c r="AY23" s="121" t="str">
        <f t="shared" ca="1" si="1"/>
        <v/>
      </c>
    </row>
    <row r="24" spans="1:51" ht="13" x14ac:dyDescent="0.3">
      <c r="B24" s="20">
        <f t="shared" si="0"/>
        <v>0</v>
      </c>
      <c r="C24" s="5">
        <f>'Table 1'!B25</f>
        <v>0</v>
      </c>
      <c r="D24" s="5">
        <f>'Table 1'!C25</f>
        <v>1</v>
      </c>
      <c r="E24" s="5" t="str">
        <f>'Table 1'!D25</f>
        <v>PAHs</v>
      </c>
      <c r="F24" s="5" t="str">
        <f>'Table 1'!E25</f>
        <v>B</v>
      </c>
      <c r="G24" s="5" t="str">
        <f>'Table 1'!F25</f>
        <v>Pyrene</v>
      </c>
      <c r="H24" s="12" t="str">
        <f>'Table 1'!G25</f>
        <v>129-00-0</v>
      </c>
      <c r="I24" s="21" t="s">
        <v>56</v>
      </c>
      <c r="J24" s="25" t="s">
        <v>56</v>
      </c>
      <c r="K24" s="25" t="s">
        <v>56</v>
      </c>
      <c r="L24" s="25" t="s">
        <v>56</v>
      </c>
      <c r="M24" s="25" t="s">
        <v>56</v>
      </c>
      <c r="N24" s="25" t="s">
        <v>56</v>
      </c>
      <c r="O24" s="25" t="s">
        <v>56</v>
      </c>
      <c r="P24" s="25" t="s">
        <v>56</v>
      </c>
      <c r="Q24" s="32" t="s">
        <v>56</v>
      </c>
      <c r="R24" s="32" t="s">
        <v>56</v>
      </c>
      <c r="S24" s="32" t="s">
        <v>56</v>
      </c>
      <c r="T24" s="32" t="s">
        <v>56</v>
      </c>
      <c r="U24" s="32" t="s">
        <v>56</v>
      </c>
      <c r="V24" s="32" t="s">
        <v>56</v>
      </c>
      <c r="W24" s="32" t="s">
        <v>56</v>
      </c>
      <c r="X24" s="32" t="s">
        <v>56</v>
      </c>
      <c r="Y24" s="32" t="s">
        <v>56</v>
      </c>
      <c r="Z24" s="32" t="s">
        <v>56</v>
      </c>
      <c r="AA24" s="32" t="s">
        <v>56</v>
      </c>
      <c r="AB24" s="32" t="s">
        <v>56</v>
      </c>
      <c r="AC24" s="32" t="s">
        <v>56</v>
      </c>
      <c r="AD24" s="32" t="s">
        <v>56</v>
      </c>
      <c r="AE24" s="32" t="s">
        <v>56</v>
      </c>
      <c r="AF24" s="32" t="s">
        <v>56</v>
      </c>
      <c r="AG24" s="32" t="s">
        <v>56</v>
      </c>
      <c r="AH24" s="32" t="s">
        <v>56</v>
      </c>
      <c r="AI24" s="32" t="s">
        <v>56</v>
      </c>
      <c r="AJ24" s="32" t="s">
        <v>56</v>
      </c>
      <c r="AK24" s="32" t="s">
        <v>56</v>
      </c>
      <c r="AL24" s="32" t="s">
        <v>56</v>
      </c>
      <c r="AM24" s="32" t="s">
        <v>56</v>
      </c>
      <c r="AN24" s="32" t="s">
        <v>56</v>
      </c>
      <c r="AO24" s="32" t="s">
        <v>56</v>
      </c>
      <c r="AP24" s="32" t="s">
        <v>56</v>
      </c>
      <c r="AQ24" s="32" t="s">
        <v>56</v>
      </c>
      <c r="AR24" s="32" t="s">
        <v>56</v>
      </c>
      <c r="AS24" s="32" t="s">
        <v>56</v>
      </c>
      <c r="AT24" s="32" t="s">
        <v>56</v>
      </c>
      <c r="AU24" s="32" t="s">
        <v>56</v>
      </c>
      <c r="AV24" s="33" t="s">
        <v>56</v>
      </c>
      <c r="AY24" s="121" t="str">
        <f t="shared" ca="1" si="1"/>
        <v/>
      </c>
    </row>
    <row r="25" spans="1:51" ht="13" x14ac:dyDescent="0.3">
      <c r="B25" s="20">
        <f t="shared" si="0"/>
        <v>0</v>
      </c>
      <c r="C25" s="5">
        <f>'Table 1'!B26</f>
        <v>0</v>
      </c>
      <c r="D25" s="5">
        <f>'Table 1'!C26</f>
        <v>1</v>
      </c>
      <c r="E25" s="5" t="str">
        <f>'Table 1'!D26</f>
        <v>PAHs</v>
      </c>
      <c r="F25" s="5" t="str">
        <f>'Table 1'!E26</f>
        <v>B</v>
      </c>
      <c r="G25" s="5" t="str">
        <f>'Table 1'!F26</f>
        <v>1-Methylnapthalene</v>
      </c>
      <c r="H25" s="12" t="str">
        <f>'Table 1'!G26</f>
        <v>90-12-0</v>
      </c>
      <c r="I25" s="21" t="s">
        <v>56</v>
      </c>
      <c r="J25" s="25" t="s">
        <v>56</v>
      </c>
      <c r="K25" s="25" t="s">
        <v>56</v>
      </c>
      <c r="L25" s="25" t="s">
        <v>56</v>
      </c>
      <c r="M25" s="25" t="s">
        <v>56</v>
      </c>
      <c r="N25" s="25" t="s">
        <v>56</v>
      </c>
      <c r="O25" s="25" t="s">
        <v>56</v>
      </c>
      <c r="P25" s="25" t="s">
        <v>56</v>
      </c>
      <c r="Q25" s="32" t="s">
        <v>56</v>
      </c>
      <c r="R25" s="32" t="s">
        <v>56</v>
      </c>
      <c r="S25" s="32" t="s">
        <v>56</v>
      </c>
      <c r="T25" s="32" t="s">
        <v>56</v>
      </c>
      <c r="U25" s="32" t="s">
        <v>56</v>
      </c>
      <c r="V25" s="32" t="s">
        <v>56</v>
      </c>
      <c r="W25" s="32" t="s">
        <v>56</v>
      </c>
      <c r="X25" s="32" t="s">
        <v>56</v>
      </c>
      <c r="Y25" s="32" t="s">
        <v>56</v>
      </c>
      <c r="Z25" s="32" t="s">
        <v>56</v>
      </c>
      <c r="AA25" s="32" t="s">
        <v>56</v>
      </c>
      <c r="AB25" s="32" t="s">
        <v>56</v>
      </c>
      <c r="AC25" s="32" t="s">
        <v>56</v>
      </c>
      <c r="AD25" s="32" t="s">
        <v>56</v>
      </c>
      <c r="AE25" s="32" t="s">
        <v>56</v>
      </c>
      <c r="AF25" s="32" t="s">
        <v>56</v>
      </c>
      <c r="AG25" s="32" t="s">
        <v>56</v>
      </c>
      <c r="AH25" s="32" t="s">
        <v>56</v>
      </c>
      <c r="AI25" s="32" t="s">
        <v>56</v>
      </c>
      <c r="AJ25" s="32" t="s">
        <v>56</v>
      </c>
      <c r="AK25" s="32" t="s">
        <v>56</v>
      </c>
      <c r="AL25" s="32" t="s">
        <v>56</v>
      </c>
      <c r="AM25" s="32" t="s">
        <v>56</v>
      </c>
      <c r="AN25" s="32" t="s">
        <v>56</v>
      </c>
      <c r="AO25" s="32" t="s">
        <v>56</v>
      </c>
      <c r="AP25" s="32" t="s">
        <v>56</v>
      </c>
      <c r="AQ25" s="32" t="s">
        <v>56</v>
      </c>
      <c r="AR25" s="32" t="s">
        <v>56</v>
      </c>
      <c r="AS25" s="32" t="s">
        <v>56</v>
      </c>
      <c r="AT25" s="32" t="s">
        <v>56</v>
      </c>
      <c r="AU25" s="32" t="s">
        <v>56</v>
      </c>
      <c r="AV25" s="33" t="s">
        <v>56</v>
      </c>
      <c r="AY25" s="121" t="str">
        <f t="shared" ca="1" si="1"/>
        <v/>
      </c>
    </row>
    <row r="26" spans="1:51"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25" t="s">
        <v>56</v>
      </c>
      <c r="K26" s="25" t="s">
        <v>56</v>
      </c>
      <c r="L26" s="25" t="s">
        <v>56</v>
      </c>
      <c r="M26" s="25" t="s">
        <v>56</v>
      </c>
      <c r="N26" s="25" t="s">
        <v>56</v>
      </c>
      <c r="O26" s="25" t="s">
        <v>56</v>
      </c>
      <c r="P26" s="25" t="s">
        <v>56</v>
      </c>
      <c r="Q26" s="32" t="s">
        <v>56</v>
      </c>
      <c r="R26" s="32" t="s">
        <v>56</v>
      </c>
      <c r="S26" s="32" t="s">
        <v>56</v>
      </c>
      <c r="T26" s="32" t="s">
        <v>56</v>
      </c>
      <c r="U26" s="32" t="s">
        <v>56</v>
      </c>
      <c r="V26" s="32" t="s">
        <v>56</v>
      </c>
      <c r="W26" s="32" t="s">
        <v>56</v>
      </c>
      <c r="X26" s="32" t="s">
        <v>56</v>
      </c>
      <c r="Y26" s="32" t="s">
        <v>56</v>
      </c>
      <c r="Z26" s="32" t="s">
        <v>56</v>
      </c>
      <c r="AA26" s="32" t="s">
        <v>56</v>
      </c>
      <c r="AB26" s="32" t="s">
        <v>56</v>
      </c>
      <c r="AC26" s="32" t="s">
        <v>56</v>
      </c>
      <c r="AD26" s="32" t="s">
        <v>56</v>
      </c>
      <c r="AE26" s="32" t="s">
        <v>56</v>
      </c>
      <c r="AF26" s="32" t="s">
        <v>56</v>
      </c>
      <c r="AG26" s="32" t="s">
        <v>56</v>
      </c>
      <c r="AH26" s="32" t="s">
        <v>56</v>
      </c>
      <c r="AI26" s="32" t="s">
        <v>56</v>
      </c>
      <c r="AJ26" s="32" t="s">
        <v>56</v>
      </c>
      <c r="AK26" s="32" t="s">
        <v>56</v>
      </c>
      <c r="AL26" s="32" t="s">
        <v>56</v>
      </c>
      <c r="AM26" s="32" t="s">
        <v>56</v>
      </c>
      <c r="AN26" s="32" t="s">
        <v>56</v>
      </c>
      <c r="AO26" s="32" t="s">
        <v>56</v>
      </c>
      <c r="AP26" s="32" t="s">
        <v>56</v>
      </c>
      <c r="AQ26" s="32" t="s">
        <v>56</v>
      </c>
      <c r="AR26" s="32" t="s">
        <v>56</v>
      </c>
      <c r="AS26" s="32" t="s">
        <v>56</v>
      </c>
      <c r="AT26" s="32" t="s">
        <v>56</v>
      </c>
      <c r="AU26" s="32" t="s">
        <v>56</v>
      </c>
      <c r="AV26" s="33" t="s">
        <v>56</v>
      </c>
      <c r="AY26" s="121" t="str">
        <f t="shared" ca="1" si="1"/>
        <v/>
      </c>
    </row>
    <row r="27" spans="1:51"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25" t="s">
        <v>56</v>
      </c>
      <c r="K27" s="25" t="s">
        <v>56</v>
      </c>
      <c r="L27" s="25" t="s">
        <v>56</v>
      </c>
      <c r="M27" s="25" t="s">
        <v>56</v>
      </c>
      <c r="N27" s="25" t="s">
        <v>56</v>
      </c>
      <c r="O27" s="25" t="s">
        <v>56</v>
      </c>
      <c r="P27" s="25" t="s">
        <v>56</v>
      </c>
      <c r="Q27" s="32" t="s">
        <v>56</v>
      </c>
      <c r="R27" s="32" t="s">
        <v>56</v>
      </c>
      <c r="S27" s="32" t="s">
        <v>56</v>
      </c>
      <c r="T27" s="32" t="s">
        <v>56</v>
      </c>
      <c r="U27" s="32" t="s">
        <v>56</v>
      </c>
      <c r="V27" s="32" t="s">
        <v>56</v>
      </c>
      <c r="W27" s="32" t="s">
        <v>56</v>
      </c>
      <c r="X27" s="32" t="s">
        <v>56</v>
      </c>
      <c r="Y27" s="32" t="s">
        <v>56</v>
      </c>
      <c r="Z27" s="32" t="s">
        <v>56</v>
      </c>
      <c r="AA27" s="32" t="s">
        <v>56</v>
      </c>
      <c r="AB27" s="32" t="s">
        <v>56</v>
      </c>
      <c r="AC27" s="32" t="s">
        <v>56</v>
      </c>
      <c r="AD27" s="32" t="s">
        <v>56</v>
      </c>
      <c r="AE27" s="32" t="s">
        <v>56</v>
      </c>
      <c r="AF27" s="32" t="s">
        <v>56</v>
      </c>
      <c r="AG27" s="32" t="s">
        <v>56</v>
      </c>
      <c r="AH27" s="32" t="s">
        <v>56</v>
      </c>
      <c r="AI27" s="32" t="s">
        <v>56</v>
      </c>
      <c r="AJ27" s="32" t="s">
        <v>56</v>
      </c>
      <c r="AK27" s="32" t="s">
        <v>56</v>
      </c>
      <c r="AL27" s="32" t="s">
        <v>56</v>
      </c>
      <c r="AM27" s="32" t="s">
        <v>56</v>
      </c>
      <c r="AN27" s="32" t="s">
        <v>56</v>
      </c>
      <c r="AO27" s="32" t="s">
        <v>56</v>
      </c>
      <c r="AP27" s="32" t="s">
        <v>56</v>
      </c>
      <c r="AQ27" s="32" t="s">
        <v>56</v>
      </c>
      <c r="AR27" s="32" t="s">
        <v>56</v>
      </c>
      <c r="AS27" s="32" t="s">
        <v>56</v>
      </c>
      <c r="AT27" s="32" t="s">
        <v>56</v>
      </c>
      <c r="AU27" s="32" t="s">
        <v>56</v>
      </c>
      <c r="AV27" s="33" t="s">
        <v>56</v>
      </c>
      <c r="AY27" s="121" t="str">
        <f t="shared" ca="1" si="1"/>
        <v/>
      </c>
    </row>
    <row r="28" spans="1:51" ht="13" x14ac:dyDescent="0.3">
      <c r="B28" s="20">
        <f t="shared" si="0"/>
        <v>0</v>
      </c>
      <c r="C28" s="5">
        <f>'Table 1'!B29</f>
        <v>0</v>
      </c>
      <c r="D28" s="5">
        <f>'Table 1'!C29</f>
        <v>1</v>
      </c>
      <c r="E28" s="5" t="str">
        <f>'Table 1'!D29</f>
        <v>PAHs</v>
      </c>
      <c r="F28" s="5" t="str">
        <f>'Table 1'!E29</f>
        <v>B</v>
      </c>
      <c r="G28" s="5" t="str">
        <f>'Table 1'!F29</f>
        <v>2-Methylnapthalene</v>
      </c>
      <c r="H28" s="12" t="str">
        <f>'Table 1'!G29</f>
        <v>91-57-6</v>
      </c>
      <c r="I28" s="21" t="s">
        <v>56</v>
      </c>
      <c r="J28" s="25" t="s">
        <v>56</v>
      </c>
      <c r="K28" s="25" t="s">
        <v>56</v>
      </c>
      <c r="L28" s="25" t="s">
        <v>56</v>
      </c>
      <c r="M28" s="25" t="s">
        <v>56</v>
      </c>
      <c r="N28" s="25" t="s">
        <v>56</v>
      </c>
      <c r="O28" s="25" t="s">
        <v>56</v>
      </c>
      <c r="P28" s="25" t="s">
        <v>56</v>
      </c>
      <c r="Q28" s="32" t="s">
        <v>56</v>
      </c>
      <c r="R28" s="32" t="s">
        <v>56</v>
      </c>
      <c r="S28" s="32" t="s">
        <v>56</v>
      </c>
      <c r="T28" s="32" t="s">
        <v>56</v>
      </c>
      <c r="U28" s="32" t="s">
        <v>56</v>
      </c>
      <c r="V28" s="32" t="s">
        <v>56</v>
      </c>
      <c r="W28" s="32" t="s">
        <v>56</v>
      </c>
      <c r="X28" s="32" t="s">
        <v>56</v>
      </c>
      <c r="Y28" s="32" t="s">
        <v>56</v>
      </c>
      <c r="Z28" s="32" t="s">
        <v>56</v>
      </c>
      <c r="AA28" s="32" t="s">
        <v>56</v>
      </c>
      <c r="AB28" s="32" t="s">
        <v>56</v>
      </c>
      <c r="AC28" s="32" t="s">
        <v>56</v>
      </c>
      <c r="AD28" s="32" t="s">
        <v>56</v>
      </c>
      <c r="AE28" s="32" t="s">
        <v>56</v>
      </c>
      <c r="AF28" s="32" t="s">
        <v>56</v>
      </c>
      <c r="AG28" s="32" t="s">
        <v>56</v>
      </c>
      <c r="AH28" s="32" t="s">
        <v>56</v>
      </c>
      <c r="AI28" s="32" t="s">
        <v>56</v>
      </c>
      <c r="AJ28" s="32" t="s">
        <v>56</v>
      </c>
      <c r="AK28" s="32" t="s">
        <v>56</v>
      </c>
      <c r="AL28" s="32" t="s">
        <v>56</v>
      </c>
      <c r="AM28" s="32" t="s">
        <v>56</v>
      </c>
      <c r="AN28" s="32" t="s">
        <v>56</v>
      </c>
      <c r="AO28" s="32" t="s">
        <v>56</v>
      </c>
      <c r="AP28" s="32" t="s">
        <v>56</v>
      </c>
      <c r="AQ28" s="32" t="s">
        <v>56</v>
      </c>
      <c r="AR28" s="32" t="s">
        <v>56</v>
      </c>
      <c r="AS28" s="32" t="s">
        <v>56</v>
      </c>
      <c r="AT28" s="32" t="s">
        <v>56</v>
      </c>
      <c r="AU28" s="32" t="s">
        <v>56</v>
      </c>
      <c r="AV28" s="33" t="s">
        <v>56</v>
      </c>
      <c r="AY28" s="121" t="str">
        <f t="shared" ca="1" si="1"/>
        <v/>
      </c>
    </row>
    <row r="29" spans="1:51"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25" t="s">
        <v>56</v>
      </c>
      <c r="K29" s="25" t="s">
        <v>56</v>
      </c>
      <c r="L29" s="25" t="s">
        <v>56</v>
      </c>
      <c r="M29" s="25" t="s">
        <v>56</v>
      </c>
      <c r="N29" s="25" t="s">
        <v>56</v>
      </c>
      <c r="O29" s="25" t="s">
        <v>56</v>
      </c>
      <c r="P29" s="25" t="s">
        <v>56</v>
      </c>
      <c r="Q29" s="32" t="s">
        <v>56</v>
      </c>
      <c r="R29" s="32" t="s">
        <v>56</v>
      </c>
      <c r="S29" s="32" t="s">
        <v>56</v>
      </c>
      <c r="T29" s="32" t="s">
        <v>56</v>
      </c>
      <c r="U29" s="32" t="s">
        <v>56</v>
      </c>
      <c r="V29" s="32" t="s">
        <v>56</v>
      </c>
      <c r="W29" s="32" t="s">
        <v>56</v>
      </c>
      <c r="X29" s="32" t="s">
        <v>56</v>
      </c>
      <c r="Y29" s="32" t="s">
        <v>56</v>
      </c>
      <c r="Z29" s="32" t="s">
        <v>56</v>
      </c>
      <c r="AA29" s="32" t="s">
        <v>56</v>
      </c>
      <c r="AB29" s="32" t="s">
        <v>56</v>
      </c>
      <c r="AC29" s="32" t="s">
        <v>56</v>
      </c>
      <c r="AD29" s="32" t="s">
        <v>56</v>
      </c>
      <c r="AE29" s="32" t="s">
        <v>56</v>
      </c>
      <c r="AF29" s="32" t="s">
        <v>56</v>
      </c>
      <c r="AG29" s="32" t="s">
        <v>56</v>
      </c>
      <c r="AH29" s="32" t="s">
        <v>56</v>
      </c>
      <c r="AI29" s="32" t="s">
        <v>56</v>
      </c>
      <c r="AJ29" s="32" t="s">
        <v>56</v>
      </c>
      <c r="AK29" s="32" t="s">
        <v>56</v>
      </c>
      <c r="AL29" s="32" t="s">
        <v>56</v>
      </c>
      <c r="AM29" s="32" t="s">
        <v>56</v>
      </c>
      <c r="AN29" s="32" t="s">
        <v>56</v>
      </c>
      <c r="AO29" s="32" t="s">
        <v>56</v>
      </c>
      <c r="AP29" s="32" t="s">
        <v>56</v>
      </c>
      <c r="AQ29" s="32" t="s">
        <v>56</v>
      </c>
      <c r="AR29" s="32" t="s">
        <v>56</v>
      </c>
      <c r="AS29" s="32" t="s">
        <v>56</v>
      </c>
      <c r="AT29" s="32" t="s">
        <v>56</v>
      </c>
      <c r="AU29" s="32" t="s">
        <v>56</v>
      </c>
      <c r="AV29" s="33" t="s">
        <v>56</v>
      </c>
      <c r="AY29" s="121" t="str">
        <f t="shared" ca="1" si="1"/>
        <v/>
      </c>
    </row>
    <row r="30" spans="1:51"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25" t="s">
        <v>56</v>
      </c>
      <c r="K30" s="25" t="s">
        <v>56</v>
      </c>
      <c r="L30" s="25" t="s">
        <v>56</v>
      </c>
      <c r="M30" s="25" t="s">
        <v>56</v>
      </c>
      <c r="N30" s="25" t="s">
        <v>56</v>
      </c>
      <c r="O30" s="25" t="s">
        <v>56</v>
      </c>
      <c r="P30" s="25" t="s">
        <v>56</v>
      </c>
      <c r="Q30" s="32" t="s">
        <v>56</v>
      </c>
      <c r="R30" s="32" t="s">
        <v>56</v>
      </c>
      <c r="S30" s="32" t="s">
        <v>56</v>
      </c>
      <c r="T30" s="32" t="s">
        <v>56</v>
      </c>
      <c r="U30" s="32" t="s">
        <v>56</v>
      </c>
      <c r="V30" s="32" t="s">
        <v>56</v>
      </c>
      <c r="W30" s="32" t="s">
        <v>56</v>
      </c>
      <c r="X30" s="32" t="s">
        <v>56</v>
      </c>
      <c r="Y30" s="32" t="s">
        <v>56</v>
      </c>
      <c r="Z30" s="32" t="s">
        <v>56</v>
      </c>
      <c r="AA30" s="32" t="s">
        <v>56</v>
      </c>
      <c r="AB30" s="32" t="s">
        <v>56</v>
      </c>
      <c r="AC30" s="32" t="s">
        <v>56</v>
      </c>
      <c r="AD30" s="32" t="s">
        <v>56</v>
      </c>
      <c r="AE30" s="32" t="s">
        <v>56</v>
      </c>
      <c r="AF30" s="32" t="s">
        <v>56</v>
      </c>
      <c r="AG30" s="32" t="s">
        <v>56</v>
      </c>
      <c r="AH30" s="32" t="s">
        <v>56</v>
      </c>
      <c r="AI30" s="32" t="s">
        <v>56</v>
      </c>
      <c r="AJ30" s="32" t="s">
        <v>56</v>
      </c>
      <c r="AK30" s="32" t="s">
        <v>56</v>
      </c>
      <c r="AL30" s="32" t="s">
        <v>56</v>
      </c>
      <c r="AM30" s="32" t="s">
        <v>56</v>
      </c>
      <c r="AN30" s="32" t="s">
        <v>56</v>
      </c>
      <c r="AO30" s="32" t="s">
        <v>56</v>
      </c>
      <c r="AP30" s="32" t="s">
        <v>56</v>
      </c>
      <c r="AQ30" s="32" t="s">
        <v>56</v>
      </c>
      <c r="AR30" s="32" t="s">
        <v>56</v>
      </c>
      <c r="AS30" s="32" t="s">
        <v>56</v>
      </c>
      <c r="AT30" s="32" t="s">
        <v>56</v>
      </c>
      <c r="AU30" s="32" t="s">
        <v>56</v>
      </c>
      <c r="AV30" s="33" t="s">
        <v>56</v>
      </c>
      <c r="AY30" s="121" t="str">
        <f t="shared" ca="1" si="1"/>
        <v/>
      </c>
    </row>
    <row r="31" spans="1:51"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21" t="s">
        <v>687</v>
      </c>
      <c r="J31" s="25" t="s">
        <v>688</v>
      </c>
      <c r="K31" s="25" t="s">
        <v>689</v>
      </c>
      <c r="L31" s="25" t="s">
        <v>690</v>
      </c>
      <c r="M31" s="25" t="s">
        <v>308</v>
      </c>
      <c r="N31" s="25" t="s">
        <v>308</v>
      </c>
      <c r="O31" s="25" t="s">
        <v>58</v>
      </c>
      <c r="P31" s="25" t="s">
        <v>630</v>
      </c>
      <c r="Q31" s="32" t="s">
        <v>56</v>
      </c>
      <c r="R31" s="32" t="s">
        <v>56</v>
      </c>
      <c r="S31" s="32" t="s">
        <v>56</v>
      </c>
      <c r="T31" s="32" t="s">
        <v>56</v>
      </c>
      <c r="U31" s="32" t="s">
        <v>56</v>
      </c>
      <c r="V31" s="32" t="s">
        <v>56</v>
      </c>
      <c r="W31" s="32" t="s">
        <v>56</v>
      </c>
      <c r="X31" s="32" t="s">
        <v>56</v>
      </c>
      <c r="Y31" s="32" t="s">
        <v>56</v>
      </c>
      <c r="Z31" s="32" t="s">
        <v>56</v>
      </c>
      <c r="AA31" s="32" t="s">
        <v>56</v>
      </c>
      <c r="AB31" s="32" t="s">
        <v>56</v>
      </c>
      <c r="AC31" s="32" t="s">
        <v>56</v>
      </c>
      <c r="AD31" s="32" t="s">
        <v>56</v>
      </c>
      <c r="AE31" s="32" t="s">
        <v>56</v>
      </c>
      <c r="AF31" s="32" t="s">
        <v>56</v>
      </c>
      <c r="AG31" s="32" t="s">
        <v>56</v>
      </c>
      <c r="AH31" s="32" t="s">
        <v>56</v>
      </c>
      <c r="AI31" s="32" t="s">
        <v>56</v>
      </c>
      <c r="AJ31" s="32" t="s">
        <v>56</v>
      </c>
      <c r="AK31" s="32" t="s">
        <v>56</v>
      </c>
      <c r="AL31" s="32" t="s">
        <v>56</v>
      </c>
      <c r="AM31" s="32" t="s">
        <v>56</v>
      </c>
      <c r="AN31" s="32" t="s">
        <v>56</v>
      </c>
      <c r="AO31" s="32" t="s">
        <v>56</v>
      </c>
      <c r="AP31" s="32" t="s">
        <v>56</v>
      </c>
      <c r="AQ31" s="32" t="s">
        <v>56</v>
      </c>
      <c r="AR31" s="32" t="s">
        <v>56</v>
      </c>
      <c r="AS31" s="32" t="s">
        <v>56</v>
      </c>
      <c r="AT31" s="32" t="s">
        <v>56</v>
      </c>
      <c r="AU31" s="32" t="s">
        <v>56</v>
      </c>
      <c r="AV31" s="33" t="s">
        <v>56</v>
      </c>
      <c r="AY31" s="121" t="str">
        <f t="shared" ca="1" si="1"/>
        <v/>
      </c>
    </row>
    <row r="32" spans="1:51" ht="13" x14ac:dyDescent="0.3">
      <c r="B32" s="20">
        <f t="shared" si="0"/>
        <v>1</v>
      </c>
      <c r="C32" s="5">
        <f>'Table 1'!B33</f>
        <v>0</v>
      </c>
      <c r="D32" s="5">
        <f>'Table 1'!C33</f>
        <v>1</v>
      </c>
      <c r="E32" s="5" t="str">
        <f>'Table 1'!D33</f>
        <v>PAHs</v>
      </c>
      <c r="F32" s="5" t="str">
        <f>'Table 1'!E33</f>
        <v>B</v>
      </c>
      <c r="G32" s="5" t="str">
        <f>'Table 1'!F33</f>
        <v>Toluene</v>
      </c>
      <c r="H32" s="12" t="str">
        <f>'Table 1'!G33</f>
        <v>108-88-3</v>
      </c>
      <c r="I32" s="21" t="s">
        <v>691</v>
      </c>
      <c r="J32" s="25" t="s">
        <v>692</v>
      </c>
      <c r="K32" s="25" t="s">
        <v>689</v>
      </c>
      <c r="L32" s="25" t="s">
        <v>693</v>
      </c>
      <c r="M32" s="25" t="s">
        <v>308</v>
      </c>
      <c r="N32" s="25" t="s">
        <v>308</v>
      </c>
      <c r="O32" s="25" t="s">
        <v>308</v>
      </c>
      <c r="P32" s="25" t="s">
        <v>630</v>
      </c>
      <c r="Q32" s="32" t="s">
        <v>56</v>
      </c>
      <c r="R32" s="32" t="s">
        <v>56</v>
      </c>
      <c r="S32" s="32" t="s">
        <v>56</v>
      </c>
      <c r="T32" s="32" t="s">
        <v>56</v>
      </c>
      <c r="U32" s="32" t="s">
        <v>56</v>
      </c>
      <c r="V32" s="32" t="s">
        <v>56</v>
      </c>
      <c r="W32" s="32" t="s">
        <v>56</v>
      </c>
      <c r="X32" s="32" t="s">
        <v>56</v>
      </c>
      <c r="Y32" s="32" t="s">
        <v>56</v>
      </c>
      <c r="Z32" s="32" t="s">
        <v>56</v>
      </c>
      <c r="AA32" s="32" t="s">
        <v>56</v>
      </c>
      <c r="AB32" s="32" t="s">
        <v>56</v>
      </c>
      <c r="AC32" s="32" t="s">
        <v>56</v>
      </c>
      <c r="AD32" s="32" t="s">
        <v>56</v>
      </c>
      <c r="AE32" s="32" t="s">
        <v>56</v>
      </c>
      <c r="AF32" s="32" t="s">
        <v>56</v>
      </c>
      <c r="AG32" s="32" t="s">
        <v>56</v>
      </c>
      <c r="AH32" s="32" t="s">
        <v>56</v>
      </c>
      <c r="AI32" s="32" t="s">
        <v>56</v>
      </c>
      <c r="AJ32" s="32" t="s">
        <v>56</v>
      </c>
      <c r="AK32" s="32" t="s">
        <v>56</v>
      </c>
      <c r="AL32" s="32" t="s">
        <v>56</v>
      </c>
      <c r="AM32" s="32" t="s">
        <v>56</v>
      </c>
      <c r="AN32" s="32" t="s">
        <v>56</v>
      </c>
      <c r="AO32" s="32" t="s">
        <v>56</v>
      </c>
      <c r="AP32" s="32" t="s">
        <v>56</v>
      </c>
      <c r="AQ32" s="32" t="s">
        <v>56</v>
      </c>
      <c r="AR32" s="32" t="s">
        <v>56</v>
      </c>
      <c r="AS32" s="32" t="s">
        <v>56</v>
      </c>
      <c r="AT32" s="32" t="s">
        <v>56</v>
      </c>
      <c r="AU32" s="32" t="s">
        <v>56</v>
      </c>
      <c r="AV32" s="33" t="s">
        <v>56</v>
      </c>
      <c r="AY32" s="121" t="str">
        <f t="shared" ca="1" si="1"/>
        <v/>
      </c>
    </row>
    <row r="33" spans="2:51" ht="13" x14ac:dyDescent="0.3">
      <c r="B33" s="20">
        <f t="shared" si="0"/>
        <v>1</v>
      </c>
      <c r="C33" s="5">
        <f>'Table 1'!B34</f>
        <v>0</v>
      </c>
      <c r="D33" s="5">
        <f>'Table 1'!C34</f>
        <v>1</v>
      </c>
      <c r="E33" s="5" t="str">
        <f>'Table 1'!D34</f>
        <v>PAHs</v>
      </c>
      <c r="F33" s="5" t="str">
        <f>'Table 1'!E34</f>
        <v>B</v>
      </c>
      <c r="G33" s="5" t="str">
        <f>'Table 1'!F34</f>
        <v>Ethylbenzene</v>
      </c>
      <c r="H33" s="12" t="str">
        <f>'Table 1'!G34</f>
        <v>100-41-4</v>
      </c>
      <c r="I33" s="21" t="s">
        <v>694</v>
      </c>
      <c r="J33" s="25" t="s">
        <v>695</v>
      </c>
      <c r="K33" s="25" t="s">
        <v>696</v>
      </c>
      <c r="L33" s="25" t="s">
        <v>697</v>
      </c>
      <c r="M33" s="25" t="s">
        <v>308</v>
      </c>
      <c r="N33" s="25" t="s">
        <v>308</v>
      </c>
      <c r="O33" s="25" t="s">
        <v>308</v>
      </c>
      <c r="P33" s="25" t="s">
        <v>698</v>
      </c>
      <c r="Q33" s="32" t="s">
        <v>635</v>
      </c>
      <c r="R33" s="32" t="s">
        <v>377</v>
      </c>
      <c r="S33" s="32" t="s">
        <v>633</v>
      </c>
      <c r="T33" s="32" t="s">
        <v>308</v>
      </c>
      <c r="U33" s="32" t="s">
        <v>308</v>
      </c>
      <c r="V33" s="143" t="s">
        <v>699</v>
      </c>
      <c r="W33" s="32" t="s">
        <v>308</v>
      </c>
      <c r="X33" s="143" t="s">
        <v>700</v>
      </c>
      <c r="Y33" s="143" t="s">
        <v>701</v>
      </c>
      <c r="Z33" s="143" t="s">
        <v>702</v>
      </c>
      <c r="AA33" s="32" t="s">
        <v>308</v>
      </c>
      <c r="AB33" s="32" t="s">
        <v>703</v>
      </c>
      <c r="AC33" s="32" t="s">
        <v>644</v>
      </c>
      <c r="AD33" s="32" t="s">
        <v>704</v>
      </c>
      <c r="AE33" s="32" t="s">
        <v>645</v>
      </c>
      <c r="AF33" s="32" t="s">
        <v>646</v>
      </c>
      <c r="AG33" s="32" t="s">
        <v>705</v>
      </c>
      <c r="AH33" s="32" t="s">
        <v>308</v>
      </c>
      <c r="AI33" s="32" t="s">
        <v>706</v>
      </c>
      <c r="AJ33" s="32" t="s">
        <v>308</v>
      </c>
      <c r="AK33" s="32" t="s">
        <v>707</v>
      </c>
      <c r="AL33" s="32" t="s">
        <v>708</v>
      </c>
      <c r="AM33" s="32" t="s">
        <v>308</v>
      </c>
      <c r="AN33" s="32" t="s">
        <v>308</v>
      </c>
      <c r="AO33" s="32" t="s">
        <v>709</v>
      </c>
      <c r="AP33" s="32" t="s">
        <v>637</v>
      </c>
      <c r="AQ33" s="32" t="s">
        <v>710</v>
      </c>
      <c r="AR33" s="32" t="s">
        <v>711</v>
      </c>
      <c r="AS33" s="32" t="s">
        <v>712</v>
      </c>
      <c r="AT33" s="32" t="s">
        <v>308</v>
      </c>
      <c r="AU33" s="32" t="s">
        <v>308</v>
      </c>
      <c r="AV33" s="33" t="s">
        <v>638</v>
      </c>
      <c r="AY33" s="121" t="str">
        <f t="shared" ca="1" si="1"/>
        <v>Passed</v>
      </c>
    </row>
    <row r="34" spans="2:51" ht="13" x14ac:dyDescent="0.3">
      <c r="B34" s="20">
        <f t="shared" si="0"/>
        <v>0</v>
      </c>
      <c r="C34" s="5">
        <f>'Table 1'!B35</f>
        <v>0</v>
      </c>
      <c r="D34" s="5">
        <f>'Table 1'!C35</f>
        <v>1</v>
      </c>
      <c r="E34" s="5" t="str">
        <f>'Table 1'!D35</f>
        <v>PAHs</v>
      </c>
      <c r="F34" s="5" t="str">
        <f>'Table 1'!E35</f>
        <v>B</v>
      </c>
      <c r="G34" s="5" t="str">
        <f>'Table 1'!F35</f>
        <v>Xylene</v>
      </c>
      <c r="H34" s="12" t="str">
        <f>'Table 1'!G35</f>
        <v>1330-20-7</v>
      </c>
      <c r="I34" s="21" t="s">
        <v>56</v>
      </c>
      <c r="J34" s="25" t="s">
        <v>56</v>
      </c>
      <c r="K34" s="25" t="s">
        <v>56</v>
      </c>
      <c r="L34" s="25" t="s">
        <v>56</v>
      </c>
      <c r="M34" s="25" t="s">
        <v>56</v>
      </c>
      <c r="N34" s="25" t="s">
        <v>56</v>
      </c>
      <c r="O34" s="25" t="s">
        <v>56</v>
      </c>
      <c r="P34" s="25" t="s">
        <v>56</v>
      </c>
      <c r="Q34" s="32" t="s">
        <v>56</v>
      </c>
      <c r="R34" s="32" t="s">
        <v>56</v>
      </c>
      <c r="S34" s="32" t="s">
        <v>56</v>
      </c>
      <c r="T34" s="32" t="s">
        <v>56</v>
      </c>
      <c r="U34" s="32" t="s">
        <v>56</v>
      </c>
      <c r="V34" s="32" t="s">
        <v>56</v>
      </c>
      <c r="W34" s="32" t="s">
        <v>56</v>
      </c>
      <c r="X34" s="32" t="s">
        <v>56</v>
      </c>
      <c r="Y34" s="32" t="s">
        <v>56</v>
      </c>
      <c r="Z34" s="32" t="s">
        <v>56</v>
      </c>
      <c r="AA34" s="32" t="s">
        <v>56</v>
      </c>
      <c r="AB34" s="32" t="s">
        <v>56</v>
      </c>
      <c r="AC34" s="32" t="s">
        <v>56</v>
      </c>
      <c r="AD34" s="32" t="s">
        <v>56</v>
      </c>
      <c r="AE34" s="32" t="s">
        <v>56</v>
      </c>
      <c r="AF34" s="32" t="s">
        <v>56</v>
      </c>
      <c r="AG34" s="32" t="s">
        <v>56</v>
      </c>
      <c r="AH34" s="32" t="s">
        <v>56</v>
      </c>
      <c r="AI34" s="32" t="s">
        <v>56</v>
      </c>
      <c r="AJ34" s="32" t="s">
        <v>56</v>
      </c>
      <c r="AK34" s="32" t="s">
        <v>56</v>
      </c>
      <c r="AL34" s="32" t="s">
        <v>56</v>
      </c>
      <c r="AM34" s="32" t="s">
        <v>56</v>
      </c>
      <c r="AN34" s="32" t="s">
        <v>56</v>
      </c>
      <c r="AO34" s="32" t="s">
        <v>56</v>
      </c>
      <c r="AP34" s="32" t="s">
        <v>56</v>
      </c>
      <c r="AQ34" s="32" t="s">
        <v>56</v>
      </c>
      <c r="AR34" s="32" t="s">
        <v>56</v>
      </c>
      <c r="AS34" s="32" t="s">
        <v>56</v>
      </c>
      <c r="AT34" s="32" t="s">
        <v>56</v>
      </c>
      <c r="AU34" s="32" t="s">
        <v>56</v>
      </c>
      <c r="AV34" s="33" t="s">
        <v>56</v>
      </c>
      <c r="AY34" s="121" t="str">
        <f t="shared" ca="1" si="1"/>
        <v/>
      </c>
    </row>
    <row r="35" spans="2:51" ht="13" x14ac:dyDescent="0.3">
      <c r="B35" s="20">
        <f t="shared" si="0"/>
        <v>1</v>
      </c>
      <c r="C35" s="5">
        <f>'Table 1'!B36</f>
        <v>0</v>
      </c>
      <c r="D35" s="5">
        <f>'Table 1'!C36</f>
        <v>1</v>
      </c>
      <c r="E35" s="5" t="str">
        <f>'Table 1'!D36</f>
        <v>PAHs</v>
      </c>
      <c r="F35" s="5" t="str">
        <f>'Table 1'!E36</f>
        <v>B</v>
      </c>
      <c r="G35" s="5" t="str">
        <f>'Table 1'!F36</f>
        <v>o-xylene</v>
      </c>
      <c r="H35" s="12" t="str">
        <f>'Table 1'!G36</f>
        <v>95-47-6</v>
      </c>
      <c r="I35" s="21" t="s">
        <v>713</v>
      </c>
      <c r="J35" s="25" t="s">
        <v>714</v>
      </c>
      <c r="K35" s="25" t="s">
        <v>715</v>
      </c>
      <c r="L35" s="25" t="s">
        <v>714</v>
      </c>
      <c r="M35" s="25" t="s">
        <v>308</v>
      </c>
      <c r="N35" s="25" t="s">
        <v>632</v>
      </c>
      <c r="O35" s="25" t="s">
        <v>57</v>
      </c>
      <c r="P35" s="25" t="s">
        <v>630</v>
      </c>
      <c r="Q35" s="32" t="s">
        <v>56</v>
      </c>
      <c r="R35" s="32" t="s">
        <v>56</v>
      </c>
      <c r="S35" s="32" t="s">
        <v>56</v>
      </c>
      <c r="T35" s="32" t="s">
        <v>56</v>
      </c>
      <c r="U35" s="32" t="s">
        <v>56</v>
      </c>
      <c r="V35" s="32" t="s">
        <v>56</v>
      </c>
      <c r="W35" s="32" t="s">
        <v>56</v>
      </c>
      <c r="X35" s="32" t="s">
        <v>56</v>
      </c>
      <c r="Y35" s="32" t="s">
        <v>56</v>
      </c>
      <c r="Z35" s="32" t="s">
        <v>56</v>
      </c>
      <c r="AA35" s="32" t="s">
        <v>56</v>
      </c>
      <c r="AB35" s="32" t="s">
        <v>56</v>
      </c>
      <c r="AC35" s="32" t="s">
        <v>56</v>
      </c>
      <c r="AD35" s="32" t="s">
        <v>56</v>
      </c>
      <c r="AE35" s="32" t="s">
        <v>56</v>
      </c>
      <c r="AF35" s="32" t="s">
        <v>56</v>
      </c>
      <c r="AG35" s="32" t="s">
        <v>56</v>
      </c>
      <c r="AH35" s="32" t="s">
        <v>56</v>
      </c>
      <c r="AI35" s="32" t="s">
        <v>56</v>
      </c>
      <c r="AJ35" s="32" t="s">
        <v>56</v>
      </c>
      <c r="AK35" s="32" t="s">
        <v>56</v>
      </c>
      <c r="AL35" s="32" t="s">
        <v>56</v>
      </c>
      <c r="AM35" s="32" t="s">
        <v>56</v>
      </c>
      <c r="AN35" s="32" t="s">
        <v>56</v>
      </c>
      <c r="AO35" s="32" t="s">
        <v>56</v>
      </c>
      <c r="AP35" s="32" t="s">
        <v>56</v>
      </c>
      <c r="AQ35" s="32" t="s">
        <v>56</v>
      </c>
      <c r="AR35" s="32" t="s">
        <v>56</v>
      </c>
      <c r="AS35" s="32" t="s">
        <v>56</v>
      </c>
      <c r="AT35" s="32" t="s">
        <v>56</v>
      </c>
      <c r="AU35" s="32" t="s">
        <v>56</v>
      </c>
      <c r="AV35" s="33" t="s">
        <v>56</v>
      </c>
      <c r="AY35" s="121" t="str">
        <f t="shared" ca="1" si="1"/>
        <v/>
      </c>
    </row>
    <row r="36" spans="2:51" ht="13" x14ac:dyDescent="0.3">
      <c r="B36" s="20">
        <f t="shared" si="0"/>
        <v>0</v>
      </c>
      <c r="C36" s="5">
        <f>'Table 1'!B37</f>
        <v>0</v>
      </c>
      <c r="D36" s="5">
        <f>'Table 1'!C37</f>
        <v>1</v>
      </c>
      <c r="E36" s="5" t="str">
        <f>'Table 1'!D37</f>
        <v>PAHs</v>
      </c>
      <c r="F36" s="5" t="str">
        <f>'Table 1'!E37</f>
        <v>B</v>
      </c>
      <c r="G36" s="5" t="str">
        <f>'Table 1'!F37</f>
        <v>m-Xylene</v>
      </c>
      <c r="H36" s="12" t="str">
        <f>'Table 1'!G37</f>
        <v>108-38-3</v>
      </c>
      <c r="I36" s="21" t="s">
        <v>56</v>
      </c>
      <c r="J36" s="25" t="s">
        <v>56</v>
      </c>
      <c r="K36" s="25" t="s">
        <v>56</v>
      </c>
      <c r="L36" s="25" t="s">
        <v>56</v>
      </c>
      <c r="M36" s="25" t="s">
        <v>56</v>
      </c>
      <c r="N36" s="25" t="s">
        <v>56</v>
      </c>
      <c r="O36" s="25" t="s">
        <v>56</v>
      </c>
      <c r="P36" s="25" t="s">
        <v>56</v>
      </c>
      <c r="Q36" s="32" t="s">
        <v>56</v>
      </c>
      <c r="R36" s="32" t="s">
        <v>56</v>
      </c>
      <c r="S36" s="32" t="s">
        <v>56</v>
      </c>
      <c r="T36" s="32" t="s">
        <v>56</v>
      </c>
      <c r="U36" s="32" t="s">
        <v>56</v>
      </c>
      <c r="V36" s="32" t="s">
        <v>56</v>
      </c>
      <c r="W36" s="32" t="s">
        <v>56</v>
      </c>
      <c r="X36" s="32" t="s">
        <v>56</v>
      </c>
      <c r="Y36" s="32" t="s">
        <v>56</v>
      </c>
      <c r="Z36" s="32" t="s">
        <v>56</v>
      </c>
      <c r="AA36" s="32" t="s">
        <v>56</v>
      </c>
      <c r="AB36" s="32" t="s">
        <v>56</v>
      </c>
      <c r="AC36" s="32" t="s">
        <v>56</v>
      </c>
      <c r="AD36" s="32" t="s">
        <v>56</v>
      </c>
      <c r="AE36" s="32" t="s">
        <v>56</v>
      </c>
      <c r="AF36" s="32" t="s">
        <v>56</v>
      </c>
      <c r="AG36" s="32" t="s">
        <v>56</v>
      </c>
      <c r="AH36" s="32" t="s">
        <v>56</v>
      </c>
      <c r="AI36" s="32" t="s">
        <v>56</v>
      </c>
      <c r="AJ36" s="32" t="s">
        <v>56</v>
      </c>
      <c r="AK36" s="32" t="s">
        <v>56</v>
      </c>
      <c r="AL36" s="32" t="s">
        <v>56</v>
      </c>
      <c r="AM36" s="32" t="s">
        <v>56</v>
      </c>
      <c r="AN36" s="32" t="s">
        <v>56</v>
      </c>
      <c r="AO36" s="32" t="s">
        <v>56</v>
      </c>
      <c r="AP36" s="32" t="s">
        <v>56</v>
      </c>
      <c r="AQ36" s="32" t="s">
        <v>56</v>
      </c>
      <c r="AR36" s="32" t="s">
        <v>56</v>
      </c>
      <c r="AS36" s="32" t="s">
        <v>56</v>
      </c>
      <c r="AT36" s="32" t="s">
        <v>56</v>
      </c>
      <c r="AU36" s="32" t="s">
        <v>56</v>
      </c>
      <c r="AV36" s="33" t="s">
        <v>56</v>
      </c>
      <c r="AY36" s="121" t="str">
        <f t="shared" ca="1" si="1"/>
        <v/>
      </c>
    </row>
    <row r="37" spans="2:51" ht="13" x14ac:dyDescent="0.3">
      <c r="B37" s="20">
        <f t="shared" si="0"/>
        <v>0</v>
      </c>
      <c r="C37" s="5">
        <f>'Table 1'!B38</f>
        <v>0</v>
      </c>
      <c r="D37" s="5">
        <f>'Table 1'!C38</f>
        <v>1</v>
      </c>
      <c r="E37" s="5" t="str">
        <f>'Table 1'!D38</f>
        <v>PAHs</v>
      </c>
      <c r="F37" s="5" t="str">
        <f>'Table 1'!E38</f>
        <v>B</v>
      </c>
      <c r="G37" s="5" t="str">
        <f>'Table 1'!F38</f>
        <v>p-Xylene</v>
      </c>
      <c r="H37" s="12" t="str">
        <f>'Table 1'!G38</f>
        <v>106-42-3</v>
      </c>
      <c r="I37" s="21" t="s">
        <v>56</v>
      </c>
      <c r="J37" s="25" t="s">
        <v>56</v>
      </c>
      <c r="K37" s="25" t="s">
        <v>56</v>
      </c>
      <c r="L37" s="25" t="s">
        <v>56</v>
      </c>
      <c r="M37" s="25" t="s">
        <v>56</v>
      </c>
      <c r="N37" s="25" t="s">
        <v>56</v>
      </c>
      <c r="O37" s="25" t="s">
        <v>56</v>
      </c>
      <c r="P37" s="25" t="s">
        <v>56</v>
      </c>
      <c r="Q37" s="32" t="s">
        <v>56</v>
      </c>
      <c r="R37" s="32" t="s">
        <v>56</v>
      </c>
      <c r="S37" s="32" t="s">
        <v>56</v>
      </c>
      <c r="T37" s="32" t="s">
        <v>56</v>
      </c>
      <c r="U37" s="32" t="s">
        <v>56</v>
      </c>
      <c r="V37" s="32" t="s">
        <v>56</v>
      </c>
      <c r="W37" s="32" t="s">
        <v>56</v>
      </c>
      <c r="X37" s="32" t="s">
        <v>56</v>
      </c>
      <c r="Y37" s="32" t="s">
        <v>56</v>
      </c>
      <c r="Z37" s="32" t="s">
        <v>56</v>
      </c>
      <c r="AA37" s="32" t="s">
        <v>56</v>
      </c>
      <c r="AB37" s="32" t="s">
        <v>56</v>
      </c>
      <c r="AC37" s="32" t="s">
        <v>56</v>
      </c>
      <c r="AD37" s="32" t="s">
        <v>56</v>
      </c>
      <c r="AE37" s="32" t="s">
        <v>56</v>
      </c>
      <c r="AF37" s="32" t="s">
        <v>56</v>
      </c>
      <c r="AG37" s="32" t="s">
        <v>56</v>
      </c>
      <c r="AH37" s="32" t="s">
        <v>56</v>
      </c>
      <c r="AI37" s="32" t="s">
        <v>56</v>
      </c>
      <c r="AJ37" s="32" t="s">
        <v>56</v>
      </c>
      <c r="AK37" s="32" t="s">
        <v>56</v>
      </c>
      <c r="AL37" s="32" t="s">
        <v>56</v>
      </c>
      <c r="AM37" s="32" t="s">
        <v>56</v>
      </c>
      <c r="AN37" s="32" t="s">
        <v>56</v>
      </c>
      <c r="AO37" s="32" t="s">
        <v>56</v>
      </c>
      <c r="AP37" s="32" t="s">
        <v>56</v>
      </c>
      <c r="AQ37" s="32" t="s">
        <v>56</v>
      </c>
      <c r="AR37" s="32" t="s">
        <v>56</v>
      </c>
      <c r="AS37" s="32" t="s">
        <v>56</v>
      </c>
      <c r="AT37" s="32" t="s">
        <v>56</v>
      </c>
      <c r="AU37" s="32" t="s">
        <v>56</v>
      </c>
      <c r="AV37" s="33" t="s">
        <v>56</v>
      </c>
      <c r="AY37" s="121" t="str">
        <f t="shared" ca="1" si="1"/>
        <v/>
      </c>
    </row>
    <row r="38" spans="2:51" ht="13" x14ac:dyDescent="0.3">
      <c r="B38" s="20">
        <f t="shared" si="0"/>
        <v>1</v>
      </c>
      <c r="C38" s="5">
        <f>'Table 1'!B39</f>
        <v>0</v>
      </c>
      <c r="D38" s="5">
        <f>'Table 1'!C39</f>
        <v>1</v>
      </c>
      <c r="E38" s="5" t="str">
        <f>'Table 1'!D39</f>
        <v>PAHs</v>
      </c>
      <c r="F38" s="5" t="str">
        <f>'Table 1'!E39</f>
        <v>B</v>
      </c>
      <c r="G38" s="5" t="str">
        <f>'Table 1'!F39</f>
        <v>Formaldehyde</v>
      </c>
      <c r="H38" s="12" t="str">
        <f>'Table 1'!G39</f>
        <v>50-00-0</v>
      </c>
      <c r="I38" s="21" t="s">
        <v>716</v>
      </c>
      <c r="J38" s="25" t="s">
        <v>717</v>
      </c>
      <c r="K38" s="25" t="s">
        <v>718</v>
      </c>
      <c r="L38" s="25" t="s">
        <v>719</v>
      </c>
      <c r="M38" s="25" t="s">
        <v>308</v>
      </c>
      <c r="N38" s="25" t="s">
        <v>720</v>
      </c>
      <c r="O38" s="25" t="s">
        <v>721</v>
      </c>
      <c r="P38" s="25" t="s">
        <v>698</v>
      </c>
      <c r="Q38" s="32" t="s">
        <v>635</v>
      </c>
      <c r="R38" s="32" t="s">
        <v>309</v>
      </c>
      <c r="S38" s="32" t="s">
        <v>633</v>
      </c>
      <c r="T38" s="32" t="s">
        <v>308</v>
      </c>
      <c r="U38" s="32" t="s">
        <v>308</v>
      </c>
      <c r="V38" s="143" t="s">
        <v>722</v>
      </c>
      <c r="W38" s="143" t="s">
        <v>723</v>
      </c>
      <c r="X38" s="143" t="s">
        <v>724</v>
      </c>
      <c r="Y38" s="143" t="s">
        <v>725</v>
      </c>
      <c r="Z38" s="143" t="s">
        <v>726</v>
      </c>
      <c r="AA38" s="32" t="s">
        <v>308</v>
      </c>
      <c r="AB38" s="32" t="s">
        <v>727</v>
      </c>
      <c r="AC38" s="32" t="s">
        <v>728</v>
      </c>
      <c r="AD38" s="32" t="s">
        <v>636</v>
      </c>
      <c r="AE38" s="32" t="s">
        <v>729</v>
      </c>
      <c r="AF38" s="32" t="s">
        <v>730</v>
      </c>
      <c r="AG38" s="32" t="s">
        <v>731</v>
      </c>
      <c r="AH38" s="32" t="s">
        <v>308</v>
      </c>
      <c r="AI38" s="32" t="s">
        <v>732</v>
      </c>
      <c r="AJ38" s="32" t="s">
        <v>733</v>
      </c>
      <c r="AK38" s="32" t="s">
        <v>734</v>
      </c>
      <c r="AL38" s="32" t="s">
        <v>735</v>
      </c>
      <c r="AM38" s="32" t="s">
        <v>308</v>
      </c>
      <c r="AN38" s="32" t="s">
        <v>308</v>
      </c>
      <c r="AO38" s="32" t="s">
        <v>709</v>
      </c>
      <c r="AP38" s="32" t="s">
        <v>637</v>
      </c>
      <c r="AQ38" s="32" t="s">
        <v>736</v>
      </c>
      <c r="AR38" s="32" t="s">
        <v>736</v>
      </c>
      <c r="AS38" s="32" t="s">
        <v>737</v>
      </c>
      <c r="AT38" s="32" t="s">
        <v>308</v>
      </c>
      <c r="AU38" s="32" t="s">
        <v>308</v>
      </c>
      <c r="AV38" s="33" t="s">
        <v>638</v>
      </c>
      <c r="AY38" s="121" t="str">
        <f t="shared" ca="1" si="1"/>
        <v>Passed</v>
      </c>
    </row>
    <row r="39" spans="2:51" ht="13" x14ac:dyDescent="0.3">
      <c r="B39" s="20">
        <f t="shared" si="0"/>
        <v>1</v>
      </c>
      <c r="C39" s="5">
        <f>'Table 1'!B40</f>
        <v>0</v>
      </c>
      <c r="D39" s="5">
        <f>'Table 1'!C40</f>
        <v>1</v>
      </c>
      <c r="E39" s="5" t="str">
        <f>'Table 1'!D40</f>
        <v>PAHs</v>
      </c>
      <c r="F39" s="5" t="str">
        <f>'Table 1'!E40</f>
        <v>B</v>
      </c>
      <c r="G39" s="5" t="str">
        <f>'Table 1'!F40</f>
        <v>Acetaldehyde</v>
      </c>
      <c r="H39" s="12" t="str">
        <f>'Table 1'!G40</f>
        <v>75-07-0</v>
      </c>
      <c r="I39" s="21" t="s">
        <v>738</v>
      </c>
      <c r="J39" s="25" t="s">
        <v>739</v>
      </c>
      <c r="K39" s="25" t="s">
        <v>689</v>
      </c>
      <c r="L39" s="25" t="s">
        <v>740</v>
      </c>
      <c r="M39" s="25" t="s">
        <v>308</v>
      </c>
      <c r="N39" s="25" t="s">
        <v>308</v>
      </c>
      <c r="O39" s="25" t="s">
        <v>308</v>
      </c>
      <c r="P39" s="25" t="s">
        <v>741</v>
      </c>
      <c r="Q39" s="32" t="s">
        <v>635</v>
      </c>
      <c r="R39" s="32" t="s">
        <v>316</v>
      </c>
      <c r="S39" s="32" t="s">
        <v>633</v>
      </c>
      <c r="T39" s="32" t="s">
        <v>308</v>
      </c>
      <c r="U39" s="143" t="s">
        <v>742</v>
      </c>
      <c r="V39" s="143" t="s">
        <v>743</v>
      </c>
      <c r="W39" s="32" t="s">
        <v>308</v>
      </c>
      <c r="X39" s="143" t="s">
        <v>744</v>
      </c>
      <c r="Y39" s="143" t="s">
        <v>745</v>
      </c>
      <c r="Z39" s="143" t="s">
        <v>746</v>
      </c>
      <c r="AA39" s="32" t="s">
        <v>308</v>
      </c>
      <c r="AB39" s="32" t="s">
        <v>747</v>
      </c>
      <c r="AC39" s="32" t="s">
        <v>748</v>
      </c>
      <c r="AD39" s="32" t="s">
        <v>749</v>
      </c>
      <c r="AE39" s="32" t="s">
        <v>750</v>
      </c>
      <c r="AF39" s="32" t="s">
        <v>751</v>
      </c>
      <c r="AG39" s="32" t="s">
        <v>752</v>
      </c>
      <c r="AH39" s="32" t="s">
        <v>308</v>
      </c>
      <c r="AI39" s="32" t="s">
        <v>753</v>
      </c>
      <c r="AJ39" s="32" t="s">
        <v>308</v>
      </c>
      <c r="AK39" s="32" t="s">
        <v>308</v>
      </c>
      <c r="AL39" s="32" t="s">
        <v>754</v>
      </c>
      <c r="AM39" s="32" t="s">
        <v>639</v>
      </c>
      <c r="AN39" s="32" t="s">
        <v>308</v>
      </c>
      <c r="AO39" s="32" t="s">
        <v>308</v>
      </c>
      <c r="AP39" s="32" t="s">
        <v>308</v>
      </c>
      <c r="AQ39" s="32" t="s">
        <v>755</v>
      </c>
      <c r="AR39" s="32" t="s">
        <v>756</v>
      </c>
      <c r="AS39" s="32" t="s">
        <v>757</v>
      </c>
      <c r="AT39" s="32" t="s">
        <v>308</v>
      </c>
      <c r="AU39" s="32" t="s">
        <v>308</v>
      </c>
      <c r="AV39" s="33" t="s">
        <v>638</v>
      </c>
      <c r="AY39" s="121" t="str">
        <f t="shared" ca="1" si="1"/>
        <v>Passed</v>
      </c>
    </row>
    <row r="40" spans="2:51"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25" t="s">
        <v>56</v>
      </c>
      <c r="K40" s="25" t="s">
        <v>56</v>
      </c>
      <c r="L40" s="25" t="s">
        <v>56</v>
      </c>
      <c r="M40" s="25" t="s">
        <v>56</v>
      </c>
      <c r="N40" s="25" t="s">
        <v>56</v>
      </c>
      <c r="O40" s="25" t="s">
        <v>56</v>
      </c>
      <c r="P40" s="25" t="s">
        <v>56</v>
      </c>
      <c r="Q40" s="32" t="s">
        <v>56</v>
      </c>
      <c r="R40" s="32" t="s">
        <v>56</v>
      </c>
      <c r="S40" s="32" t="s">
        <v>56</v>
      </c>
      <c r="T40" s="32" t="s">
        <v>56</v>
      </c>
      <c r="U40" s="32" t="s">
        <v>56</v>
      </c>
      <c r="V40" s="32" t="s">
        <v>56</v>
      </c>
      <c r="W40" s="32" t="s">
        <v>56</v>
      </c>
      <c r="X40" s="32" t="s">
        <v>56</v>
      </c>
      <c r="Y40" s="32" t="s">
        <v>56</v>
      </c>
      <c r="Z40" s="32" t="s">
        <v>56</v>
      </c>
      <c r="AA40" s="32" t="s">
        <v>56</v>
      </c>
      <c r="AB40" s="32" t="s">
        <v>56</v>
      </c>
      <c r="AC40" s="32" t="s">
        <v>56</v>
      </c>
      <c r="AD40" s="32" t="s">
        <v>56</v>
      </c>
      <c r="AE40" s="32" t="s">
        <v>56</v>
      </c>
      <c r="AF40" s="32" t="s">
        <v>56</v>
      </c>
      <c r="AG40" s="32" t="s">
        <v>56</v>
      </c>
      <c r="AH40" s="32" t="s">
        <v>56</v>
      </c>
      <c r="AI40" s="32" t="s">
        <v>56</v>
      </c>
      <c r="AJ40" s="32" t="s">
        <v>56</v>
      </c>
      <c r="AK40" s="32" t="s">
        <v>56</v>
      </c>
      <c r="AL40" s="32" t="s">
        <v>56</v>
      </c>
      <c r="AM40" s="32" t="s">
        <v>56</v>
      </c>
      <c r="AN40" s="32" t="s">
        <v>56</v>
      </c>
      <c r="AO40" s="32" t="s">
        <v>56</v>
      </c>
      <c r="AP40" s="32" t="s">
        <v>56</v>
      </c>
      <c r="AQ40" s="32" t="s">
        <v>56</v>
      </c>
      <c r="AR40" s="32" t="s">
        <v>56</v>
      </c>
      <c r="AS40" s="32" t="s">
        <v>56</v>
      </c>
      <c r="AT40" s="32" t="s">
        <v>56</v>
      </c>
      <c r="AU40" s="32" t="s">
        <v>56</v>
      </c>
      <c r="AV40" s="33" t="s">
        <v>56</v>
      </c>
      <c r="AY40" s="121" t="str">
        <f t="shared" ca="1" si="1"/>
        <v/>
      </c>
    </row>
    <row r="41" spans="2:51"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25" t="s">
        <v>56</v>
      </c>
      <c r="K41" s="25" t="s">
        <v>56</v>
      </c>
      <c r="L41" s="25" t="s">
        <v>56</v>
      </c>
      <c r="M41" s="25" t="s">
        <v>56</v>
      </c>
      <c r="N41" s="25" t="s">
        <v>56</v>
      </c>
      <c r="O41" s="25" t="s">
        <v>56</v>
      </c>
      <c r="P41" s="25" t="s">
        <v>56</v>
      </c>
      <c r="Q41" s="32" t="s">
        <v>56</v>
      </c>
      <c r="R41" s="32" t="s">
        <v>56</v>
      </c>
      <c r="S41" s="32" t="s">
        <v>56</v>
      </c>
      <c r="T41" s="32" t="s">
        <v>56</v>
      </c>
      <c r="U41" s="32" t="s">
        <v>56</v>
      </c>
      <c r="V41" s="32" t="s">
        <v>56</v>
      </c>
      <c r="W41" s="32" t="s">
        <v>56</v>
      </c>
      <c r="X41" s="32" t="s">
        <v>56</v>
      </c>
      <c r="Y41" s="32" t="s">
        <v>56</v>
      </c>
      <c r="Z41" s="32" t="s">
        <v>56</v>
      </c>
      <c r="AA41" s="32" t="s">
        <v>56</v>
      </c>
      <c r="AB41" s="32" t="s">
        <v>56</v>
      </c>
      <c r="AC41" s="32" t="s">
        <v>56</v>
      </c>
      <c r="AD41" s="32" t="s">
        <v>56</v>
      </c>
      <c r="AE41" s="32" t="s">
        <v>56</v>
      </c>
      <c r="AF41" s="32" t="s">
        <v>56</v>
      </c>
      <c r="AG41" s="32" t="s">
        <v>56</v>
      </c>
      <c r="AH41" s="32" t="s">
        <v>56</v>
      </c>
      <c r="AI41" s="32" t="s">
        <v>56</v>
      </c>
      <c r="AJ41" s="32" t="s">
        <v>56</v>
      </c>
      <c r="AK41" s="32" t="s">
        <v>56</v>
      </c>
      <c r="AL41" s="32" t="s">
        <v>56</v>
      </c>
      <c r="AM41" s="32" t="s">
        <v>56</v>
      </c>
      <c r="AN41" s="32" t="s">
        <v>56</v>
      </c>
      <c r="AO41" s="32" t="s">
        <v>56</v>
      </c>
      <c r="AP41" s="32" t="s">
        <v>56</v>
      </c>
      <c r="AQ41" s="32" t="s">
        <v>56</v>
      </c>
      <c r="AR41" s="32" t="s">
        <v>56</v>
      </c>
      <c r="AS41" s="32" t="s">
        <v>56</v>
      </c>
      <c r="AT41" s="32" t="s">
        <v>56</v>
      </c>
      <c r="AU41" s="32" t="s">
        <v>56</v>
      </c>
      <c r="AV41" s="33" t="s">
        <v>56</v>
      </c>
      <c r="AY41" s="121" t="str">
        <f t="shared" ca="1" si="1"/>
        <v/>
      </c>
    </row>
    <row r="42" spans="2:51"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25" t="s">
        <v>56</v>
      </c>
      <c r="K42" s="25" t="s">
        <v>56</v>
      </c>
      <c r="L42" s="25" t="s">
        <v>56</v>
      </c>
      <c r="M42" s="25" t="s">
        <v>56</v>
      </c>
      <c r="N42" s="25" t="s">
        <v>56</v>
      </c>
      <c r="O42" s="25" t="s">
        <v>56</v>
      </c>
      <c r="P42" s="25" t="s">
        <v>56</v>
      </c>
      <c r="Q42" s="32" t="s">
        <v>56</v>
      </c>
      <c r="R42" s="32" t="s">
        <v>56</v>
      </c>
      <c r="S42" s="32" t="s">
        <v>56</v>
      </c>
      <c r="T42" s="32" t="s">
        <v>56</v>
      </c>
      <c r="U42" s="32" t="s">
        <v>56</v>
      </c>
      <c r="V42" s="32" t="s">
        <v>56</v>
      </c>
      <c r="W42" s="32" t="s">
        <v>56</v>
      </c>
      <c r="X42" s="32" t="s">
        <v>56</v>
      </c>
      <c r="Y42" s="32" t="s">
        <v>56</v>
      </c>
      <c r="Z42" s="32" t="s">
        <v>56</v>
      </c>
      <c r="AA42" s="32" t="s">
        <v>56</v>
      </c>
      <c r="AB42" s="32" t="s">
        <v>56</v>
      </c>
      <c r="AC42" s="32" t="s">
        <v>56</v>
      </c>
      <c r="AD42" s="32" t="s">
        <v>56</v>
      </c>
      <c r="AE42" s="32" t="s">
        <v>56</v>
      </c>
      <c r="AF42" s="32" t="s">
        <v>56</v>
      </c>
      <c r="AG42" s="32" t="s">
        <v>56</v>
      </c>
      <c r="AH42" s="32" t="s">
        <v>56</v>
      </c>
      <c r="AI42" s="32" t="s">
        <v>56</v>
      </c>
      <c r="AJ42" s="32" t="s">
        <v>56</v>
      </c>
      <c r="AK42" s="32" t="s">
        <v>56</v>
      </c>
      <c r="AL42" s="32" t="s">
        <v>56</v>
      </c>
      <c r="AM42" s="32" t="s">
        <v>56</v>
      </c>
      <c r="AN42" s="32" t="s">
        <v>56</v>
      </c>
      <c r="AO42" s="32" t="s">
        <v>56</v>
      </c>
      <c r="AP42" s="32" t="s">
        <v>56</v>
      </c>
      <c r="AQ42" s="32" t="s">
        <v>56</v>
      </c>
      <c r="AR42" s="32" t="s">
        <v>56</v>
      </c>
      <c r="AS42" s="32" t="s">
        <v>56</v>
      </c>
      <c r="AT42" s="32" t="s">
        <v>56</v>
      </c>
      <c r="AU42" s="32" t="s">
        <v>56</v>
      </c>
      <c r="AV42" s="33" t="s">
        <v>56</v>
      </c>
      <c r="AY42" s="121" t="str">
        <f t="shared" ca="1" si="1"/>
        <v/>
      </c>
    </row>
  </sheetData>
  <autoFilter ref="A2:H42" xr:uid="{164799F3-8F65-45A1-8A94-A75566DF448B}"/>
  <mergeCells count="2">
    <mergeCell ref="I1:P1"/>
    <mergeCell ref="Q1:AV1"/>
  </mergeCells>
  <conditionalFormatting sqref="AY3:AY42">
    <cfRule type="cellIs" dxfId="1" priority="1" operator="equal">
      <formula>"Forthcoming"</formula>
    </cfRule>
  </conditionalFormatting>
  <hyperlinks>
    <hyperlink ref="B1" location="'Table 2'!A1" display="Back to map" xr:uid="{E3152919-76A3-41B8-823B-F3613A25176D}"/>
    <hyperlink ref="U39" r:id="rId1" xr:uid="{406017F5-5AB8-4F52-A1AC-8CDEDCC78382}"/>
    <hyperlink ref="V33" r:id="rId2" xr:uid="{1CD0AA99-D995-4ABF-8BFB-32A867092065}"/>
    <hyperlink ref="V38" r:id="rId3" xr:uid="{1688CF47-F983-4A16-8E3B-D809D3088EC5}"/>
    <hyperlink ref="V39" r:id="rId4" xr:uid="{ECBA46F6-3D52-4916-B77F-DE80D25BC421}"/>
    <hyperlink ref="W38" r:id="rId5" xr:uid="{4863A117-5E0F-4C54-9DC0-5D1C78AE7218}"/>
    <hyperlink ref="X33" r:id="rId6" xr:uid="{BF742E87-FAE9-406E-9B5C-42D387973A34}"/>
    <hyperlink ref="X38" r:id="rId7" xr:uid="{8FA340BD-B2F0-4545-9AA1-035482479B5C}"/>
    <hyperlink ref="X39" r:id="rId8" xr:uid="{15C63CA4-5845-4053-BC2E-ADA7786C219E}"/>
    <hyperlink ref="Y33" r:id="rId9" xr:uid="{3C29AD5C-BB97-4BE3-8E98-83D25995ACAF}"/>
    <hyperlink ref="Y38" r:id="rId10" xr:uid="{411B1B20-A68F-4A64-BB76-AF7EDA9F5413}"/>
    <hyperlink ref="Y39" r:id="rId11" location="https://echa.europa.eu/documents/10162/eb2a711a-a925-ac8a-be0d-0681a094794c" xr:uid="{FE49DD4E-B7BD-4D04-B747-01433C0C6334}"/>
    <hyperlink ref="Z33" r:id="rId12" xr:uid="{D29EEFAE-FA8E-4F82-87C0-36340DE0ECDC}"/>
    <hyperlink ref="Z38" r:id="rId13" xr:uid="{8707DBFE-6237-4AD9-9F43-2404146C957D}"/>
    <hyperlink ref="Z39" r:id="rId14" xr:uid="{F8C6297B-10D5-435F-AFB0-57DF9BB949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4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s>
  <sheetData>
    <row r="1" spans="1:36" ht="67.5" thickBot="1" x14ac:dyDescent="0.55000000000000004">
      <c r="B1" s="42" t="s">
        <v>870</v>
      </c>
      <c r="C1" s="2"/>
      <c r="D1" s="2"/>
      <c r="E1" s="1" t="s">
        <v>39</v>
      </c>
      <c r="F1" s="2"/>
      <c r="G1" s="2"/>
      <c r="H1" s="2"/>
      <c r="I1" s="187" t="s">
        <v>23</v>
      </c>
      <c r="J1" s="188"/>
      <c r="K1" s="139" t="s">
        <v>24</v>
      </c>
      <c r="L1" s="139" t="s">
        <v>25</v>
      </c>
      <c r="M1" s="159" t="s">
        <v>32</v>
      </c>
      <c r="N1" s="160"/>
      <c r="O1" s="160"/>
      <c r="P1" s="160"/>
      <c r="Q1" s="160"/>
      <c r="R1" s="160"/>
      <c r="S1" s="160"/>
      <c r="T1" s="189" t="s">
        <v>27</v>
      </c>
      <c r="U1" s="190"/>
      <c r="V1" s="190"/>
      <c r="W1" s="190"/>
      <c r="X1" s="190"/>
      <c r="Y1" s="190"/>
      <c r="Z1" s="190"/>
      <c r="AA1" s="190"/>
      <c r="AB1" s="190"/>
      <c r="AC1" s="190"/>
      <c r="AD1" s="190"/>
      <c r="AE1" s="190"/>
      <c r="AF1" s="190"/>
      <c r="AG1" s="190"/>
      <c r="AH1" s="190"/>
      <c r="AI1" s="190"/>
      <c r="AJ1" s="191"/>
    </row>
    <row r="2" spans="1:36"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758</v>
      </c>
      <c r="J2" s="24" t="s">
        <v>759</v>
      </c>
      <c r="K2" s="34" t="s">
        <v>759</v>
      </c>
      <c r="L2" s="34" t="s">
        <v>759</v>
      </c>
      <c r="M2" s="22" t="s">
        <v>760</v>
      </c>
      <c r="N2" s="23" t="s">
        <v>761</v>
      </c>
      <c r="O2" s="23" t="s">
        <v>762</v>
      </c>
      <c r="P2" s="23" t="s">
        <v>763</v>
      </c>
      <c r="Q2" s="23" t="s">
        <v>764</v>
      </c>
      <c r="R2" s="23" t="s">
        <v>765</v>
      </c>
      <c r="S2" s="30" t="s">
        <v>766</v>
      </c>
      <c r="T2" s="22" t="s">
        <v>767</v>
      </c>
      <c r="U2" s="23" t="s">
        <v>768</v>
      </c>
      <c r="V2" s="23" t="s">
        <v>769</v>
      </c>
      <c r="W2" s="23" t="s">
        <v>770</v>
      </c>
      <c r="X2" s="23" t="s">
        <v>771</v>
      </c>
      <c r="Y2" s="23" t="s">
        <v>772</v>
      </c>
      <c r="Z2" s="23" t="s">
        <v>773</v>
      </c>
      <c r="AA2" s="23" t="s">
        <v>774</v>
      </c>
      <c r="AB2" s="23" t="s">
        <v>775</v>
      </c>
      <c r="AC2" s="23" t="s">
        <v>776</v>
      </c>
      <c r="AD2" s="23" t="s">
        <v>777</v>
      </c>
      <c r="AE2" s="23" t="s">
        <v>778</v>
      </c>
      <c r="AF2" s="23" t="s">
        <v>779</v>
      </c>
      <c r="AG2" s="23" t="s">
        <v>780</v>
      </c>
      <c r="AH2" s="23" t="s">
        <v>781</v>
      </c>
      <c r="AI2" s="23" t="s">
        <v>759</v>
      </c>
      <c r="AJ2" s="24" t="s">
        <v>782</v>
      </c>
    </row>
    <row r="3" spans="1:36" ht="13" x14ac:dyDescent="0.3">
      <c r="B3" s="20">
        <f t="shared" ref="B3:B42" si="0">IF(COUNTIF(I3:AJ3,"-")&lt;COUNTA(I3:AJ3),1,0)</f>
        <v>1</v>
      </c>
      <c r="C3" s="5">
        <f>'Table 1'!B4</f>
        <v>0</v>
      </c>
      <c r="D3" s="5">
        <f>'Table 1'!C4</f>
        <v>1</v>
      </c>
      <c r="E3" s="5" t="str">
        <f>'Table 1'!D4</f>
        <v>PAHs</v>
      </c>
      <c r="F3" s="5" t="str">
        <f>'Table 1'!E4</f>
        <v>A</v>
      </c>
      <c r="G3" s="5" t="str">
        <f>'Table 1'!F4</f>
        <v>NO2</v>
      </c>
      <c r="H3" s="12" t="str">
        <f>'Table 1'!G4</f>
        <v>10102-44-0</v>
      </c>
      <c r="I3" s="21" t="s">
        <v>56</v>
      </c>
      <c r="J3" s="25" t="s">
        <v>56</v>
      </c>
      <c r="K3" s="140" t="s">
        <v>788</v>
      </c>
      <c r="L3" s="25" t="s">
        <v>56</v>
      </c>
      <c r="M3" s="35" t="s">
        <v>56</v>
      </c>
      <c r="N3" s="35" t="s">
        <v>56</v>
      </c>
      <c r="O3" s="35" t="s">
        <v>56</v>
      </c>
      <c r="P3" s="35" t="s">
        <v>56</v>
      </c>
      <c r="Q3" s="35" t="s">
        <v>55</v>
      </c>
      <c r="R3" s="35" t="s">
        <v>56</v>
      </c>
      <c r="S3" s="35" t="s">
        <v>55</v>
      </c>
      <c r="T3" s="25" t="s">
        <v>56</v>
      </c>
      <c r="U3" s="25" t="s">
        <v>56</v>
      </c>
      <c r="V3" s="25" t="s">
        <v>56</v>
      </c>
      <c r="W3" s="25" t="s">
        <v>56</v>
      </c>
      <c r="X3" s="25" t="s">
        <v>56</v>
      </c>
      <c r="Y3" s="25" t="s">
        <v>56</v>
      </c>
      <c r="Z3" s="25" t="s">
        <v>56</v>
      </c>
      <c r="AA3" s="25" t="s">
        <v>56</v>
      </c>
      <c r="AB3" s="25" t="s">
        <v>56</v>
      </c>
      <c r="AC3" s="25" t="s">
        <v>56</v>
      </c>
      <c r="AD3" s="25" t="s">
        <v>56</v>
      </c>
      <c r="AE3" s="25" t="s">
        <v>56</v>
      </c>
      <c r="AF3" s="25" t="s">
        <v>56</v>
      </c>
      <c r="AG3" s="25" t="s">
        <v>56</v>
      </c>
      <c r="AH3" s="25" t="s">
        <v>56</v>
      </c>
      <c r="AI3" s="25" t="s">
        <v>56</v>
      </c>
      <c r="AJ3" s="26" t="s">
        <v>56</v>
      </c>
    </row>
    <row r="4" spans="1:36" ht="13" x14ac:dyDescent="0.3">
      <c r="B4" s="20">
        <f t="shared" si="0"/>
        <v>1</v>
      </c>
      <c r="C4" s="5">
        <f>'Table 1'!B5</f>
        <v>0</v>
      </c>
      <c r="D4" s="5">
        <f>'Table 1'!C5</f>
        <v>1</v>
      </c>
      <c r="E4" s="5" t="str">
        <f>'Table 1'!D5</f>
        <v>PAHs</v>
      </c>
      <c r="F4" s="5" t="str">
        <f>'Table 1'!E5</f>
        <v>A</v>
      </c>
      <c r="G4" s="5" t="str">
        <f>'Table 1'!F5</f>
        <v>SO2</v>
      </c>
      <c r="H4" s="12" t="str">
        <f>'Table 1'!G5</f>
        <v>7446-09-5</v>
      </c>
      <c r="I4" s="21" t="s">
        <v>785</v>
      </c>
      <c r="J4" s="140" t="s">
        <v>789</v>
      </c>
      <c r="K4" s="25" t="s">
        <v>56</v>
      </c>
      <c r="L4" s="25" t="s">
        <v>56</v>
      </c>
      <c r="M4" s="35" t="s">
        <v>56</v>
      </c>
      <c r="N4" s="35" t="s">
        <v>55</v>
      </c>
      <c r="O4" s="35" t="s">
        <v>55</v>
      </c>
      <c r="P4" s="35" t="s">
        <v>55</v>
      </c>
      <c r="Q4" s="35" t="s">
        <v>55</v>
      </c>
      <c r="R4" s="35" t="s">
        <v>55</v>
      </c>
      <c r="S4" s="35" t="s">
        <v>56</v>
      </c>
      <c r="T4" s="25" t="s">
        <v>790</v>
      </c>
      <c r="U4" s="25" t="s">
        <v>791</v>
      </c>
      <c r="V4" s="25" t="s">
        <v>792</v>
      </c>
      <c r="W4" s="25" t="s">
        <v>791</v>
      </c>
      <c r="X4" s="25">
        <v>0</v>
      </c>
      <c r="Y4" s="25" t="s">
        <v>308</v>
      </c>
      <c r="Z4" s="25" t="s">
        <v>308</v>
      </c>
      <c r="AA4" s="25" t="s">
        <v>377</v>
      </c>
      <c r="AB4" s="25" t="s">
        <v>308</v>
      </c>
      <c r="AC4" s="25" t="s">
        <v>793</v>
      </c>
      <c r="AD4" s="25" t="s">
        <v>794</v>
      </c>
      <c r="AE4" s="25" t="s">
        <v>308</v>
      </c>
      <c r="AF4" s="25" t="s">
        <v>308</v>
      </c>
      <c r="AG4" s="25" t="s">
        <v>56</v>
      </c>
      <c r="AH4" s="25" t="s">
        <v>795</v>
      </c>
      <c r="AI4" s="140" t="s">
        <v>796</v>
      </c>
      <c r="AJ4" s="26">
        <v>0</v>
      </c>
    </row>
    <row r="5" spans="1:36" ht="13" x14ac:dyDescent="0.3">
      <c r="B5" s="20">
        <f t="shared" si="0"/>
        <v>1</v>
      </c>
      <c r="C5" s="5">
        <f>'Table 1'!B6</f>
        <v>0</v>
      </c>
      <c r="D5" s="5">
        <f>'Table 1'!C6</f>
        <v>1</v>
      </c>
      <c r="E5" s="5" t="str">
        <f>'Table 1'!D6</f>
        <v>PAHs</v>
      </c>
      <c r="F5" s="5" t="str">
        <f>'Table 1'!E6</f>
        <v>A</v>
      </c>
      <c r="G5" s="5" t="str">
        <f>'Table 1'!F6</f>
        <v>O3</v>
      </c>
      <c r="H5" s="12" t="str">
        <f>'Table 1'!G6</f>
        <v>10028-15-6</v>
      </c>
      <c r="I5" s="21" t="s">
        <v>786</v>
      </c>
      <c r="J5" s="140" t="s">
        <v>797</v>
      </c>
      <c r="K5" s="25" t="s">
        <v>56</v>
      </c>
      <c r="L5" s="25" t="s">
        <v>56</v>
      </c>
      <c r="M5" s="35" t="s">
        <v>55</v>
      </c>
      <c r="N5" s="35" t="s">
        <v>56</v>
      </c>
      <c r="O5" s="35" t="s">
        <v>56</v>
      </c>
      <c r="P5" s="35" t="s">
        <v>56</v>
      </c>
      <c r="Q5" s="35" t="s">
        <v>56</v>
      </c>
      <c r="R5" s="35" t="s">
        <v>55</v>
      </c>
      <c r="S5" s="35" t="s">
        <v>56</v>
      </c>
      <c r="T5" s="25" t="s">
        <v>798</v>
      </c>
      <c r="U5" s="25" t="s">
        <v>791</v>
      </c>
      <c r="V5" s="25" t="s">
        <v>792</v>
      </c>
      <c r="W5" s="25" t="s">
        <v>791</v>
      </c>
      <c r="X5" s="25">
        <v>0</v>
      </c>
      <c r="Y5" s="25" t="s">
        <v>308</v>
      </c>
      <c r="Z5" s="25" t="s">
        <v>308</v>
      </c>
      <c r="AA5" s="25" t="s">
        <v>799</v>
      </c>
      <c r="AB5" s="25" t="s">
        <v>308</v>
      </c>
      <c r="AC5" s="25" t="s">
        <v>793</v>
      </c>
      <c r="AD5" s="25" t="s">
        <v>800</v>
      </c>
      <c r="AE5" s="25" t="s">
        <v>308</v>
      </c>
      <c r="AF5" s="25" t="s">
        <v>308</v>
      </c>
      <c r="AG5" s="25" t="s">
        <v>56</v>
      </c>
      <c r="AH5" s="25" t="s">
        <v>801</v>
      </c>
      <c r="AI5" s="140" t="s">
        <v>802</v>
      </c>
      <c r="AJ5" s="26">
        <v>0</v>
      </c>
    </row>
    <row r="6" spans="1:36" ht="13" x14ac:dyDescent="0.3">
      <c r="B6" s="20">
        <f t="shared" si="0"/>
        <v>1</v>
      </c>
      <c r="C6" s="5">
        <f>'Table 1'!B7</f>
        <v>0</v>
      </c>
      <c r="D6" s="5">
        <f>'Table 1'!C7</f>
        <v>1</v>
      </c>
      <c r="E6" s="5" t="str">
        <f>'Table 1'!D7</f>
        <v>PAHs</v>
      </c>
      <c r="F6" s="5" t="str">
        <f>'Table 1'!E7</f>
        <v>A</v>
      </c>
      <c r="G6" s="5" t="str">
        <f>'Table 1'!F7</f>
        <v>CO</v>
      </c>
      <c r="H6" s="12" t="str">
        <f>'Table 1'!G7</f>
        <v>630-08-0</v>
      </c>
      <c r="I6" s="21" t="s">
        <v>783</v>
      </c>
      <c r="J6" s="140" t="s">
        <v>803</v>
      </c>
      <c r="K6" s="25" t="s">
        <v>56</v>
      </c>
      <c r="L6" s="25" t="s">
        <v>56</v>
      </c>
      <c r="M6" s="35" t="s">
        <v>56</v>
      </c>
      <c r="N6" s="35" t="s">
        <v>56</v>
      </c>
      <c r="O6" s="35" t="s">
        <v>55</v>
      </c>
      <c r="P6" s="35" t="s">
        <v>55</v>
      </c>
      <c r="Q6" s="35" t="s">
        <v>55</v>
      </c>
      <c r="R6" s="35" t="s">
        <v>55</v>
      </c>
      <c r="S6" s="35" t="s">
        <v>56</v>
      </c>
      <c r="T6" s="25" t="s">
        <v>56</v>
      </c>
      <c r="U6" s="25" t="s">
        <v>56</v>
      </c>
      <c r="V6" s="25" t="s">
        <v>56</v>
      </c>
      <c r="W6" s="25" t="s">
        <v>56</v>
      </c>
      <c r="X6" s="25" t="s">
        <v>56</v>
      </c>
      <c r="Y6" s="25" t="s">
        <v>56</v>
      </c>
      <c r="Z6" s="25" t="s">
        <v>56</v>
      </c>
      <c r="AA6" s="25" t="s">
        <v>56</v>
      </c>
      <c r="AB6" s="25" t="s">
        <v>56</v>
      </c>
      <c r="AC6" s="25" t="s">
        <v>56</v>
      </c>
      <c r="AD6" s="25" t="s">
        <v>56</v>
      </c>
      <c r="AE6" s="25" t="s">
        <v>56</v>
      </c>
      <c r="AF6" s="25" t="s">
        <v>56</v>
      </c>
      <c r="AG6" s="25" t="s">
        <v>56</v>
      </c>
      <c r="AH6" s="25" t="s">
        <v>56</v>
      </c>
      <c r="AI6" s="25" t="s">
        <v>56</v>
      </c>
      <c r="AJ6" s="26" t="s">
        <v>56</v>
      </c>
    </row>
    <row r="7" spans="1:36" ht="13" x14ac:dyDescent="0.3">
      <c r="B7" s="20">
        <f t="shared" si="0"/>
        <v>1</v>
      </c>
      <c r="C7" s="5">
        <f>'Table 1'!B8</f>
        <v>0</v>
      </c>
      <c r="D7" s="5">
        <f>'Table 1'!C8</f>
        <v>1</v>
      </c>
      <c r="E7" s="5" t="str">
        <f>'Table 1'!D8</f>
        <v>PAHs</v>
      </c>
      <c r="F7" s="5" t="str">
        <f>'Table 1'!E8</f>
        <v>B</v>
      </c>
      <c r="G7" s="5" t="str">
        <f>'Table 1'!F8</f>
        <v>Acenaphthene</v>
      </c>
      <c r="H7" s="12" t="str">
        <f>'Table 1'!G8</f>
        <v>83-32-9</v>
      </c>
      <c r="I7" s="21" t="s">
        <v>56</v>
      </c>
      <c r="J7" s="25" t="s">
        <v>56</v>
      </c>
      <c r="K7" s="140" t="s">
        <v>804</v>
      </c>
      <c r="L7" s="25" t="s">
        <v>56</v>
      </c>
      <c r="M7" s="35" t="s">
        <v>56</v>
      </c>
      <c r="N7" s="35" t="s">
        <v>56</v>
      </c>
      <c r="O7" s="35" t="s">
        <v>55</v>
      </c>
      <c r="P7" s="35" t="s">
        <v>56</v>
      </c>
      <c r="Q7" s="35" t="s">
        <v>55</v>
      </c>
      <c r="R7" s="35" t="s">
        <v>55</v>
      </c>
      <c r="S7" s="35" t="s">
        <v>55</v>
      </c>
      <c r="T7" s="25" t="s">
        <v>56</v>
      </c>
      <c r="U7" s="25" t="s">
        <v>56</v>
      </c>
      <c r="V7" s="25" t="s">
        <v>56</v>
      </c>
      <c r="W7" s="25" t="s">
        <v>56</v>
      </c>
      <c r="X7" s="25" t="s">
        <v>56</v>
      </c>
      <c r="Y7" s="25" t="s">
        <v>56</v>
      </c>
      <c r="Z7" s="25" t="s">
        <v>56</v>
      </c>
      <c r="AA7" s="25" t="s">
        <v>56</v>
      </c>
      <c r="AB7" s="25" t="s">
        <v>56</v>
      </c>
      <c r="AC7" s="25" t="s">
        <v>56</v>
      </c>
      <c r="AD7" s="25" t="s">
        <v>56</v>
      </c>
      <c r="AE7" s="25" t="s">
        <v>56</v>
      </c>
      <c r="AF7" s="25" t="s">
        <v>56</v>
      </c>
      <c r="AG7" s="25" t="s">
        <v>56</v>
      </c>
      <c r="AH7" s="25" t="s">
        <v>56</v>
      </c>
      <c r="AI7" s="25" t="s">
        <v>56</v>
      </c>
      <c r="AJ7" s="26" t="s">
        <v>56</v>
      </c>
    </row>
    <row r="8" spans="1:36" ht="13" x14ac:dyDescent="0.3">
      <c r="B8" s="20">
        <f t="shared" si="0"/>
        <v>0</v>
      </c>
      <c r="C8" s="5">
        <f>'Table 1'!B9</f>
        <v>0</v>
      </c>
      <c r="D8" s="5">
        <f>'Table 1'!C9</f>
        <v>1</v>
      </c>
      <c r="E8" s="5" t="str">
        <f>'Table 1'!D9</f>
        <v>PAHs</v>
      </c>
      <c r="F8" s="5" t="str">
        <f>'Table 1'!E9</f>
        <v>B</v>
      </c>
      <c r="G8" s="5" t="str">
        <f>'Table 1'!F9</f>
        <v>Acenaphthylene</v>
      </c>
      <c r="H8" s="12" t="str">
        <f>'Table 1'!G9</f>
        <v>208-96-8</v>
      </c>
      <c r="I8" s="21" t="s">
        <v>56</v>
      </c>
      <c r="J8" s="25" t="s">
        <v>56</v>
      </c>
      <c r="K8" s="25" t="s">
        <v>56</v>
      </c>
      <c r="L8" s="25" t="s">
        <v>56</v>
      </c>
      <c r="M8" s="35" t="s">
        <v>56</v>
      </c>
      <c r="N8" s="35" t="s">
        <v>56</v>
      </c>
      <c r="O8" s="35" t="s">
        <v>56</v>
      </c>
      <c r="P8" s="35" t="s">
        <v>56</v>
      </c>
      <c r="Q8" s="35" t="s">
        <v>56</v>
      </c>
      <c r="R8" s="35" t="s">
        <v>56</v>
      </c>
      <c r="S8" s="35" t="s">
        <v>56</v>
      </c>
      <c r="T8" s="25" t="s">
        <v>56</v>
      </c>
      <c r="U8" s="25" t="s">
        <v>56</v>
      </c>
      <c r="V8" s="25" t="s">
        <v>56</v>
      </c>
      <c r="W8" s="25" t="s">
        <v>56</v>
      </c>
      <c r="X8" s="25" t="s">
        <v>56</v>
      </c>
      <c r="Y8" s="25" t="s">
        <v>56</v>
      </c>
      <c r="Z8" s="25" t="s">
        <v>56</v>
      </c>
      <c r="AA8" s="25" t="s">
        <v>56</v>
      </c>
      <c r="AB8" s="25" t="s">
        <v>56</v>
      </c>
      <c r="AC8" s="25" t="s">
        <v>56</v>
      </c>
      <c r="AD8" s="25" t="s">
        <v>56</v>
      </c>
      <c r="AE8" s="25" t="s">
        <v>56</v>
      </c>
      <c r="AF8" s="25" t="s">
        <v>56</v>
      </c>
      <c r="AG8" s="25" t="s">
        <v>56</v>
      </c>
      <c r="AH8" s="25" t="s">
        <v>56</v>
      </c>
      <c r="AI8" s="25" t="s">
        <v>56</v>
      </c>
      <c r="AJ8" s="26" t="s">
        <v>56</v>
      </c>
    </row>
    <row r="9" spans="1:36" ht="13" x14ac:dyDescent="0.3">
      <c r="B9" s="20">
        <f t="shared" si="0"/>
        <v>1</v>
      </c>
      <c r="C9" s="5">
        <f>'Table 1'!B10</f>
        <v>0</v>
      </c>
      <c r="D9" s="5">
        <f>'Table 1'!C10</f>
        <v>1</v>
      </c>
      <c r="E9" s="5" t="str">
        <f>'Table 1'!D10</f>
        <v>PAHs</v>
      </c>
      <c r="F9" s="5" t="str">
        <f>'Table 1'!E10</f>
        <v>B</v>
      </c>
      <c r="G9" s="5" t="str">
        <f>'Table 1'!F10</f>
        <v>Anthracene</v>
      </c>
      <c r="H9" s="12" t="str">
        <f>'Table 1'!G10</f>
        <v>120-12-7</v>
      </c>
      <c r="I9" s="21" t="s">
        <v>56</v>
      </c>
      <c r="J9" s="25" t="s">
        <v>56</v>
      </c>
      <c r="K9" s="140" t="s">
        <v>805</v>
      </c>
      <c r="L9" s="25" t="s">
        <v>56</v>
      </c>
      <c r="M9" s="35" t="s">
        <v>56</v>
      </c>
      <c r="N9" s="35" t="s">
        <v>56</v>
      </c>
      <c r="O9" s="35" t="s">
        <v>56</v>
      </c>
      <c r="P9" s="35" t="s">
        <v>56</v>
      </c>
      <c r="Q9" s="35" t="s">
        <v>55</v>
      </c>
      <c r="R9" s="35" t="s">
        <v>55</v>
      </c>
      <c r="S9" s="35" t="s">
        <v>55</v>
      </c>
      <c r="T9" s="25" t="s">
        <v>56</v>
      </c>
      <c r="U9" s="25" t="s">
        <v>56</v>
      </c>
      <c r="V9" s="25" t="s">
        <v>56</v>
      </c>
      <c r="W9" s="25" t="s">
        <v>56</v>
      </c>
      <c r="X9" s="25" t="s">
        <v>56</v>
      </c>
      <c r="Y9" s="25" t="s">
        <v>56</v>
      </c>
      <c r="Z9" s="25" t="s">
        <v>56</v>
      </c>
      <c r="AA9" s="25" t="s">
        <v>56</v>
      </c>
      <c r="AB9" s="25" t="s">
        <v>56</v>
      </c>
      <c r="AC9" s="25" t="s">
        <v>56</v>
      </c>
      <c r="AD9" s="25" t="s">
        <v>56</v>
      </c>
      <c r="AE9" s="25" t="s">
        <v>56</v>
      </c>
      <c r="AF9" s="25" t="s">
        <v>56</v>
      </c>
      <c r="AG9" s="25" t="s">
        <v>56</v>
      </c>
      <c r="AH9" s="25" t="s">
        <v>56</v>
      </c>
      <c r="AI9" s="25" t="s">
        <v>56</v>
      </c>
      <c r="AJ9" s="26" t="s">
        <v>56</v>
      </c>
    </row>
    <row r="10" spans="1:36" ht="13" x14ac:dyDescent="0.3">
      <c r="A10" s="44" t="s">
        <v>873</v>
      </c>
      <c r="B10" s="20">
        <f t="shared" si="0"/>
        <v>0</v>
      </c>
      <c r="C10" s="5">
        <f>'Table 1'!B11</f>
        <v>0</v>
      </c>
      <c r="D10" s="5">
        <f>'Table 1'!C11</f>
        <v>1</v>
      </c>
      <c r="E10" s="5" t="str">
        <f>'Table 1'!D11</f>
        <v>PAHs</v>
      </c>
      <c r="F10" s="5" t="str">
        <f>'Table 1'!E11</f>
        <v>B</v>
      </c>
      <c r="G10" s="5" t="str">
        <f>'Table 1'!F11</f>
        <v>BaA</v>
      </c>
      <c r="H10" s="12" t="str">
        <f>'Table 1'!G11</f>
        <v>56-55-3</v>
      </c>
      <c r="I10" s="21" t="s">
        <v>56</v>
      </c>
      <c r="J10" s="25" t="s">
        <v>56</v>
      </c>
      <c r="K10" s="25" t="s">
        <v>56</v>
      </c>
      <c r="L10" s="25" t="s">
        <v>56</v>
      </c>
      <c r="M10" s="35" t="s">
        <v>56</v>
      </c>
      <c r="N10" s="35" t="s">
        <v>56</v>
      </c>
      <c r="O10" s="35" t="s">
        <v>56</v>
      </c>
      <c r="P10" s="35" t="s">
        <v>56</v>
      </c>
      <c r="Q10" s="35" t="s">
        <v>56</v>
      </c>
      <c r="R10" s="35" t="s">
        <v>56</v>
      </c>
      <c r="S10" s="35" t="s">
        <v>56</v>
      </c>
      <c r="T10" s="25" t="s">
        <v>56</v>
      </c>
      <c r="U10" s="25" t="s">
        <v>56</v>
      </c>
      <c r="V10" s="25" t="s">
        <v>56</v>
      </c>
      <c r="W10" s="25" t="s">
        <v>56</v>
      </c>
      <c r="X10" s="25" t="s">
        <v>56</v>
      </c>
      <c r="Y10" s="25" t="s">
        <v>56</v>
      </c>
      <c r="Z10" s="25" t="s">
        <v>56</v>
      </c>
      <c r="AA10" s="25" t="s">
        <v>56</v>
      </c>
      <c r="AB10" s="25" t="s">
        <v>56</v>
      </c>
      <c r="AC10" s="25" t="s">
        <v>56</v>
      </c>
      <c r="AD10" s="25" t="s">
        <v>56</v>
      </c>
      <c r="AE10" s="25" t="s">
        <v>56</v>
      </c>
      <c r="AF10" s="25" t="s">
        <v>56</v>
      </c>
      <c r="AG10" s="25" t="s">
        <v>56</v>
      </c>
      <c r="AH10" s="25" t="s">
        <v>56</v>
      </c>
      <c r="AI10" s="25" t="s">
        <v>56</v>
      </c>
      <c r="AJ10" s="26" t="s">
        <v>56</v>
      </c>
    </row>
    <row r="11" spans="1:36" ht="13" x14ac:dyDescent="0.3">
      <c r="A11" s="44" t="s">
        <v>873</v>
      </c>
      <c r="B11" s="20">
        <f t="shared" si="0"/>
        <v>0</v>
      </c>
      <c r="C11" s="5">
        <f>'Table 1'!B12</f>
        <v>0</v>
      </c>
      <c r="D11" s="5">
        <f>'Table 1'!C12</f>
        <v>1</v>
      </c>
      <c r="E11" s="5" t="str">
        <f>'Table 1'!D12</f>
        <v>PAHs</v>
      </c>
      <c r="F11" s="5" t="str">
        <f>'Table 1'!E12</f>
        <v>B</v>
      </c>
      <c r="G11" s="5" t="str">
        <f>'Table 1'!F12</f>
        <v>BaP</v>
      </c>
      <c r="H11" s="12" t="str">
        <f>'Table 1'!G12</f>
        <v>50-32-8</v>
      </c>
      <c r="I11" s="21" t="s">
        <v>56</v>
      </c>
      <c r="J11" s="25" t="s">
        <v>56</v>
      </c>
      <c r="K11" s="25" t="s">
        <v>56</v>
      </c>
      <c r="L11" s="25" t="s">
        <v>56</v>
      </c>
      <c r="M11" s="35" t="s">
        <v>56</v>
      </c>
      <c r="N11" s="35" t="s">
        <v>56</v>
      </c>
      <c r="O11" s="35" t="s">
        <v>56</v>
      </c>
      <c r="P11" s="35" t="s">
        <v>56</v>
      </c>
      <c r="Q11" s="35" t="s">
        <v>56</v>
      </c>
      <c r="R11" s="35" t="s">
        <v>56</v>
      </c>
      <c r="S11" s="35" t="s">
        <v>56</v>
      </c>
      <c r="T11" s="25" t="s">
        <v>56</v>
      </c>
      <c r="U11" s="25" t="s">
        <v>56</v>
      </c>
      <c r="V11" s="25" t="s">
        <v>56</v>
      </c>
      <c r="W11" s="25" t="s">
        <v>56</v>
      </c>
      <c r="X11" s="25" t="s">
        <v>56</v>
      </c>
      <c r="Y11" s="25" t="s">
        <v>56</v>
      </c>
      <c r="Z11" s="25" t="s">
        <v>56</v>
      </c>
      <c r="AA11" s="25" t="s">
        <v>56</v>
      </c>
      <c r="AB11" s="25" t="s">
        <v>56</v>
      </c>
      <c r="AC11" s="25" t="s">
        <v>56</v>
      </c>
      <c r="AD11" s="25" t="s">
        <v>56</v>
      </c>
      <c r="AE11" s="25" t="s">
        <v>56</v>
      </c>
      <c r="AF11" s="25" t="s">
        <v>56</v>
      </c>
      <c r="AG11" s="25" t="s">
        <v>56</v>
      </c>
      <c r="AH11" s="25" t="s">
        <v>56</v>
      </c>
      <c r="AI11" s="25" t="s">
        <v>56</v>
      </c>
      <c r="AJ11" s="26" t="s">
        <v>56</v>
      </c>
    </row>
    <row r="12" spans="1:36" ht="13" x14ac:dyDescent="0.3">
      <c r="A12" s="44" t="s">
        <v>873</v>
      </c>
      <c r="B12" s="20">
        <f t="shared" si="0"/>
        <v>0</v>
      </c>
      <c r="C12" s="5">
        <f>'Table 1'!B13</f>
        <v>0</v>
      </c>
      <c r="D12" s="5">
        <f>'Table 1'!C13</f>
        <v>1</v>
      </c>
      <c r="E12" s="5" t="str">
        <f>'Table 1'!D13</f>
        <v>PAHs</v>
      </c>
      <c r="F12" s="5" t="str">
        <f>'Table 1'!E13</f>
        <v>B</v>
      </c>
      <c r="G12" s="5" t="str">
        <f>'Table 1'!F13</f>
        <v>BbFA</v>
      </c>
      <c r="H12" s="12" t="str">
        <f>'Table 1'!G13</f>
        <v>205-99-2</v>
      </c>
      <c r="I12" s="21" t="s">
        <v>56</v>
      </c>
      <c r="J12" s="25" t="s">
        <v>56</v>
      </c>
      <c r="K12" s="25" t="s">
        <v>56</v>
      </c>
      <c r="L12" s="25" t="s">
        <v>56</v>
      </c>
      <c r="M12" s="35" t="s">
        <v>56</v>
      </c>
      <c r="N12" s="35" t="s">
        <v>56</v>
      </c>
      <c r="O12" s="35" t="s">
        <v>56</v>
      </c>
      <c r="P12" s="35" t="s">
        <v>56</v>
      </c>
      <c r="Q12" s="35" t="s">
        <v>56</v>
      </c>
      <c r="R12" s="35" t="s">
        <v>56</v>
      </c>
      <c r="S12" s="35" t="s">
        <v>56</v>
      </c>
      <c r="T12" s="25" t="s">
        <v>56</v>
      </c>
      <c r="U12" s="25" t="s">
        <v>56</v>
      </c>
      <c r="V12" s="25" t="s">
        <v>56</v>
      </c>
      <c r="W12" s="25" t="s">
        <v>56</v>
      </c>
      <c r="X12" s="25" t="s">
        <v>56</v>
      </c>
      <c r="Y12" s="25" t="s">
        <v>56</v>
      </c>
      <c r="Z12" s="25" t="s">
        <v>56</v>
      </c>
      <c r="AA12" s="25" t="s">
        <v>56</v>
      </c>
      <c r="AB12" s="25" t="s">
        <v>56</v>
      </c>
      <c r="AC12" s="25" t="s">
        <v>56</v>
      </c>
      <c r="AD12" s="25" t="s">
        <v>56</v>
      </c>
      <c r="AE12" s="25" t="s">
        <v>56</v>
      </c>
      <c r="AF12" s="25" t="s">
        <v>56</v>
      </c>
      <c r="AG12" s="25" t="s">
        <v>56</v>
      </c>
      <c r="AH12" s="25" t="s">
        <v>56</v>
      </c>
      <c r="AI12" s="25" t="s">
        <v>56</v>
      </c>
      <c r="AJ12" s="26" t="s">
        <v>56</v>
      </c>
    </row>
    <row r="13" spans="1:36" ht="13" x14ac:dyDescent="0.3">
      <c r="B13" s="20">
        <f t="shared" si="0"/>
        <v>0</v>
      </c>
      <c r="C13" s="5">
        <f>'Table 1'!B14</f>
        <v>0</v>
      </c>
      <c r="D13" s="5">
        <f>'Table 1'!C14</f>
        <v>1</v>
      </c>
      <c r="E13" s="5" t="str">
        <f>'Table 1'!D14</f>
        <v>PAHs</v>
      </c>
      <c r="F13" s="5" t="str">
        <f>'Table 1'!E14</f>
        <v>B</v>
      </c>
      <c r="G13" s="5" t="str">
        <f>'Table 1'!F14</f>
        <v>BeP</v>
      </c>
      <c r="H13" s="12" t="str">
        <f>'Table 1'!G14</f>
        <v>192-97-2</v>
      </c>
      <c r="I13" s="21" t="s">
        <v>56</v>
      </c>
      <c r="J13" s="25" t="s">
        <v>56</v>
      </c>
      <c r="K13" s="25" t="s">
        <v>56</v>
      </c>
      <c r="L13" s="25" t="s">
        <v>56</v>
      </c>
      <c r="M13" s="35" t="s">
        <v>56</v>
      </c>
      <c r="N13" s="35" t="s">
        <v>56</v>
      </c>
      <c r="O13" s="35" t="s">
        <v>56</v>
      </c>
      <c r="P13" s="35" t="s">
        <v>56</v>
      </c>
      <c r="Q13" s="35" t="s">
        <v>56</v>
      </c>
      <c r="R13" s="35" t="s">
        <v>56</v>
      </c>
      <c r="S13" s="35" t="s">
        <v>56</v>
      </c>
      <c r="T13" s="25" t="s">
        <v>56</v>
      </c>
      <c r="U13" s="25" t="s">
        <v>56</v>
      </c>
      <c r="V13" s="25" t="s">
        <v>56</v>
      </c>
      <c r="W13" s="25" t="s">
        <v>56</v>
      </c>
      <c r="X13" s="25" t="s">
        <v>56</v>
      </c>
      <c r="Y13" s="25" t="s">
        <v>56</v>
      </c>
      <c r="Z13" s="25" t="s">
        <v>56</v>
      </c>
      <c r="AA13" s="25" t="s">
        <v>56</v>
      </c>
      <c r="AB13" s="25" t="s">
        <v>56</v>
      </c>
      <c r="AC13" s="25" t="s">
        <v>56</v>
      </c>
      <c r="AD13" s="25" t="s">
        <v>56</v>
      </c>
      <c r="AE13" s="25" t="s">
        <v>56</v>
      </c>
      <c r="AF13" s="25" t="s">
        <v>56</v>
      </c>
      <c r="AG13" s="25" t="s">
        <v>56</v>
      </c>
      <c r="AH13" s="25" t="s">
        <v>56</v>
      </c>
      <c r="AI13" s="25" t="s">
        <v>56</v>
      </c>
      <c r="AJ13" s="26" t="s">
        <v>56</v>
      </c>
    </row>
    <row r="14" spans="1:36" ht="13" x14ac:dyDescent="0.3">
      <c r="B14" s="20">
        <f t="shared" si="0"/>
        <v>0</v>
      </c>
      <c r="C14" s="5">
        <f>'Table 1'!B15</f>
        <v>0</v>
      </c>
      <c r="D14" s="5">
        <f>'Table 1'!C15</f>
        <v>1</v>
      </c>
      <c r="E14" s="5" t="str">
        <f>'Table 1'!D15</f>
        <v>PAHs</v>
      </c>
      <c r="F14" s="5" t="str">
        <f>'Table 1'!E15</f>
        <v>B</v>
      </c>
      <c r="G14" s="5" t="str">
        <f>'Table 1'!F15</f>
        <v>Benzo(ghi)perylene</v>
      </c>
      <c r="H14" s="12" t="str">
        <f>'Table 1'!G15</f>
        <v>191-24-2</v>
      </c>
      <c r="I14" s="21" t="s">
        <v>56</v>
      </c>
      <c r="J14" s="25" t="s">
        <v>56</v>
      </c>
      <c r="K14" s="25" t="s">
        <v>56</v>
      </c>
      <c r="L14" s="25" t="s">
        <v>56</v>
      </c>
      <c r="M14" s="35" t="s">
        <v>56</v>
      </c>
      <c r="N14" s="35" t="s">
        <v>56</v>
      </c>
      <c r="O14" s="35" t="s">
        <v>56</v>
      </c>
      <c r="P14" s="35" t="s">
        <v>56</v>
      </c>
      <c r="Q14" s="35" t="s">
        <v>56</v>
      </c>
      <c r="R14" s="35" t="s">
        <v>56</v>
      </c>
      <c r="S14" s="35" t="s">
        <v>56</v>
      </c>
      <c r="T14" s="25" t="s">
        <v>56</v>
      </c>
      <c r="U14" s="25" t="s">
        <v>56</v>
      </c>
      <c r="V14" s="25" t="s">
        <v>56</v>
      </c>
      <c r="W14" s="25" t="s">
        <v>56</v>
      </c>
      <c r="X14" s="25" t="s">
        <v>56</v>
      </c>
      <c r="Y14" s="25" t="s">
        <v>56</v>
      </c>
      <c r="Z14" s="25" t="s">
        <v>56</v>
      </c>
      <c r="AA14" s="25" t="s">
        <v>56</v>
      </c>
      <c r="AB14" s="25" t="s">
        <v>56</v>
      </c>
      <c r="AC14" s="25" t="s">
        <v>56</v>
      </c>
      <c r="AD14" s="25" t="s">
        <v>56</v>
      </c>
      <c r="AE14" s="25" t="s">
        <v>56</v>
      </c>
      <c r="AF14" s="25" t="s">
        <v>56</v>
      </c>
      <c r="AG14" s="25" t="s">
        <v>56</v>
      </c>
      <c r="AH14" s="25" t="s">
        <v>56</v>
      </c>
      <c r="AI14" s="25" t="s">
        <v>56</v>
      </c>
      <c r="AJ14" s="26" t="s">
        <v>56</v>
      </c>
    </row>
    <row r="15" spans="1:36" ht="13" x14ac:dyDescent="0.3">
      <c r="B15" s="20">
        <f t="shared" si="0"/>
        <v>0</v>
      </c>
      <c r="C15" s="5">
        <f>'Table 1'!B16</f>
        <v>0</v>
      </c>
      <c r="D15" s="5">
        <f>'Table 1'!C16</f>
        <v>1</v>
      </c>
      <c r="E15" s="5" t="str">
        <f>'Table 1'!D16</f>
        <v>PAHs</v>
      </c>
      <c r="F15" s="5" t="str">
        <f>'Table 1'!E16</f>
        <v>B</v>
      </c>
      <c r="G15" s="5" t="str">
        <f>'Table 1'!F16</f>
        <v>BjFA</v>
      </c>
      <c r="H15" s="12" t="str">
        <f>'Table 1'!G16</f>
        <v>205-82-3</v>
      </c>
      <c r="I15" s="21" t="s">
        <v>56</v>
      </c>
      <c r="J15" s="25" t="s">
        <v>56</v>
      </c>
      <c r="K15" s="25" t="s">
        <v>56</v>
      </c>
      <c r="L15" s="25" t="s">
        <v>56</v>
      </c>
      <c r="M15" s="35" t="s">
        <v>56</v>
      </c>
      <c r="N15" s="35" t="s">
        <v>56</v>
      </c>
      <c r="O15" s="35" t="s">
        <v>56</v>
      </c>
      <c r="P15" s="35" t="s">
        <v>56</v>
      </c>
      <c r="Q15" s="35" t="s">
        <v>56</v>
      </c>
      <c r="R15" s="35" t="s">
        <v>56</v>
      </c>
      <c r="S15" s="35" t="s">
        <v>56</v>
      </c>
      <c r="T15" s="25" t="s">
        <v>56</v>
      </c>
      <c r="U15" s="25" t="s">
        <v>56</v>
      </c>
      <c r="V15" s="25" t="s">
        <v>56</v>
      </c>
      <c r="W15" s="25" t="s">
        <v>56</v>
      </c>
      <c r="X15" s="25" t="s">
        <v>56</v>
      </c>
      <c r="Y15" s="25" t="s">
        <v>56</v>
      </c>
      <c r="Z15" s="25" t="s">
        <v>56</v>
      </c>
      <c r="AA15" s="25" t="s">
        <v>56</v>
      </c>
      <c r="AB15" s="25" t="s">
        <v>56</v>
      </c>
      <c r="AC15" s="25" t="s">
        <v>56</v>
      </c>
      <c r="AD15" s="25" t="s">
        <v>56</v>
      </c>
      <c r="AE15" s="25" t="s">
        <v>56</v>
      </c>
      <c r="AF15" s="25" t="s">
        <v>56</v>
      </c>
      <c r="AG15" s="25" t="s">
        <v>56</v>
      </c>
      <c r="AH15" s="25" t="s">
        <v>56</v>
      </c>
      <c r="AI15" s="25" t="s">
        <v>56</v>
      </c>
      <c r="AJ15" s="26" t="s">
        <v>56</v>
      </c>
    </row>
    <row r="16" spans="1:36" ht="13" x14ac:dyDescent="0.3">
      <c r="A16" s="44" t="s">
        <v>873</v>
      </c>
      <c r="B16" s="20">
        <f t="shared" si="0"/>
        <v>0</v>
      </c>
      <c r="C16" s="5">
        <f>'Table 1'!B17</f>
        <v>0</v>
      </c>
      <c r="D16" s="5">
        <f>'Table 1'!C17</f>
        <v>1</v>
      </c>
      <c r="E16" s="5" t="str">
        <f>'Table 1'!D17</f>
        <v>PAHs</v>
      </c>
      <c r="F16" s="5" t="str">
        <f>'Table 1'!E17</f>
        <v>B</v>
      </c>
      <c r="G16" s="5" t="str">
        <f>'Table 1'!F17</f>
        <v>BkFA</v>
      </c>
      <c r="H16" s="12" t="str">
        <f>'Table 1'!G17</f>
        <v>207-08-9</v>
      </c>
      <c r="I16" s="21" t="s">
        <v>56</v>
      </c>
      <c r="J16" s="25" t="s">
        <v>56</v>
      </c>
      <c r="K16" s="25" t="s">
        <v>56</v>
      </c>
      <c r="L16" s="25" t="s">
        <v>56</v>
      </c>
      <c r="M16" s="35" t="s">
        <v>56</v>
      </c>
      <c r="N16" s="35" t="s">
        <v>56</v>
      </c>
      <c r="O16" s="35" t="s">
        <v>56</v>
      </c>
      <c r="P16" s="35" t="s">
        <v>56</v>
      </c>
      <c r="Q16" s="35" t="s">
        <v>56</v>
      </c>
      <c r="R16" s="35" t="s">
        <v>56</v>
      </c>
      <c r="S16" s="35" t="s">
        <v>56</v>
      </c>
      <c r="T16" s="25" t="s">
        <v>56</v>
      </c>
      <c r="U16" s="25" t="s">
        <v>56</v>
      </c>
      <c r="V16" s="25" t="s">
        <v>56</v>
      </c>
      <c r="W16" s="25" t="s">
        <v>56</v>
      </c>
      <c r="X16" s="25" t="s">
        <v>56</v>
      </c>
      <c r="Y16" s="25" t="s">
        <v>56</v>
      </c>
      <c r="Z16" s="25" t="s">
        <v>56</v>
      </c>
      <c r="AA16" s="25" t="s">
        <v>56</v>
      </c>
      <c r="AB16" s="25" t="s">
        <v>56</v>
      </c>
      <c r="AC16" s="25" t="s">
        <v>56</v>
      </c>
      <c r="AD16" s="25" t="s">
        <v>56</v>
      </c>
      <c r="AE16" s="25" t="s">
        <v>56</v>
      </c>
      <c r="AF16" s="25" t="s">
        <v>56</v>
      </c>
      <c r="AG16" s="25" t="s">
        <v>56</v>
      </c>
      <c r="AH16" s="25" t="s">
        <v>56</v>
      </c>
      <c r="AI16" s="25" t="s">
        <v>56</v>
      </c>
      <c r="AJ16" s="26" t="s">
        <v>56</v>
      </c>
    </row>
    <row r="17" spans="1:36" ht="13" x14ac:dyDescent="0.3">
      <c r="A17" s="44" t="s">
        <v>873</v>
      </c>
      <c r="B17" s="20">
        <f t="shared" si="0"/>
        <v>0</v>
      </c>
      <c r="C17" s="5">
        <f>'Table 1'!B18</f>
        <v>0</v>
      </c>
      <c r="D17" s="5">
        <f>'Table 1'!C18</f>
        <v>1</v>
      </c>
      <c r="E17" s="5" t="str">
        <f>'Table 1'!D18</f>
        <v>PAHs</v>
      </c>
      <c r="F17" s="5" t="str">
        <f>'Table 1'!E18</f>
        <v>B</v>
      </c>
      <c r="G17" s="5" t="str">
        <f>'Table 1'!F18</f>
        <v>Dibenzo(ah)anthracene</v>
      </c>
      <c r="H17" s="12" t="str">
        <f>'Table 1'!G18</f>
        <v>53-70-3</v>
      </c>
      <c r="I17" s="21" t="s">
        <v>56</v>
      </c>
      <c r="J17" s="25" t="s">
        <v>56</v>
      </c>
      <c r="K17" s="25" t="s">
        <v>56</v>
      </c>
      <c r="L17" s="25" t="s">
        <v>56</v>
      </c>
      <c r="M17" s="35" t="s">
        <v>56</v>
      </c>
      <c r="N17" s="35" t="s">
        <v>56</v>
      </c>
      <c r="O17" s="35" t="s">
        <v>56</v>
      </c>
      <c r="P17" s="35" t="s">
        <v>56</v>
      </c>
      <c r="Q17" s="35" t="s">
        <v>56</v>
      </c>
      <c r="R17" s="35" t="s">
        <v>56</v>
      </c>
      <c r="S17" s="35" t="s">
        <v>56</v>
      </c>
      <c r="T17" s="25" t="s">
        <v>56</v>
      </c>
      <c r="U17" s="25" t="s">
        <v>56</v>
      </c>
      <c r="V17" s="25" t="s">
        <v>56</v>
      </c>
      <c r="W17" s="25" t="s">
        <v>56</v>
      </c>
      <c r="X17" s="25" t="s">
        <v>56</v>
      </c>
      <c r="Y17" s="25" t="s">
        <v>56</v>
      </c>
      <c r="Z17" s="25" t="s">
        <v>56</v>
      </c>
      <c r="AA17" s="25" t="s">
        <v>56</v>
      </c>
      <c r="AB17" s="25" t="s">
        <v>56</v>
      </c>
      <c r="AC17" s="25" t="s">
        <v>56</v>
      </c>
      <c r="AD17" s="25" t="s">
        <v>56</v>
      </c>
      <c r="AE17" s="25" t="s">
        <v>56</v>
      </c>
      <c r="AF17" s="25" t="s">
        <v>56</v>
      </c>
      <c r="AG17" s="25" t="s">
        <v>56</v>
      </c>
      <c r="AH17" s="25" t="s">
        <v>56</v>
      </c>
      <c r="AI17" s="25" t="s">
        <v>56</v>
      </c>
      <c r="AJ17" s="26" t="s">
        <v>56</v>
      </c>
    </row>
    <row r="18" spans="1:36" ht="13" x14ac:dyDescent="0.3">
      <c r="B18" s="20">
        <f t="shared" si="0"/>
        <v>0</v>
      </c>
      <c r="C18" s="5">
        <f>'Table 1'!B19</f>
        <v>0</v>
      </c>
      <c r="D18" s="5">
        <f>'Table 1'!C19</f>
        <v>1</v>
      </c>
      <c r="E18" s="5" t="str">
        <f>'Table 1'!D19</f>
        <v>PAHs</v>
      </c>
      <c r="F18" s="5" t="str">
        <f>'Table 1'!E19</f>
        <v>B</v>
      </c>
      <c r="G18" s="5" t="str">
        <f>'Table 1'!F19</f>
        <v>Fluoranthene</v>
      </c>
      <c r="H18" s="12" t="str">
        <f>'Table 1'!G19</f>
        <v>206-44-0</v>
      </c>
      <c r="I18" s="21" t="s">
        <v>56</v>
      </c>
      <c r="J18" s="25" t="s">
        <v>56</v>
      </c>
      <c r="K18" s="25" t="s">
        <v>56</v>
      </c>
      <c r="L18" s="25" t="s">
        <v>56</v>
      </c>
      <c r="M18" s="35" t="s">
        <v>56</v>
      </c>
      <c r="N18" s="35" t="s">
        <v>56</v>
      </c>
      <c r="O18" s="35" t="s">
        <v>56</v>
      </c>
      <c r="P18" s="35" t="s">
        <v>56</v>
      </c>
      <c r="Q18" s="35" t="s">
        <v>56</v>
      </c>
      <c r="R18" s="35" t="s">
        <v>56</v>
      </c>
      <c r="S18" s="35" t="s">
        <v>56</v>
      </c>
      <c r="T18" s="25" t="s">
        <v>56</v>
      </c>
      <c r="U18" s="25" t="s">
        <v>56</v>
      </c>
      <c r="V18" s="25" t="s">
        <v>56</v>
      </c>
      <c r="W18" s="25" t="s">
        <v>56</v>
      </c>
      <c r="X18" s="25" t="s">
        <v>56</v>
      </c>
      <c r="Y18" s="25" t="s">
        <v>56</v>
      </c>
      <c r="Z18" s="25" t="s">
        <v>56</v>
      </c>
      <c r="AA18" s="25" t="s">
        <v>56</v>
      </c>
      <c r="AB18" s="25" t="s">
        <v>56</v>
      </c>
      <c r="AC18" s="25" t="s">
        <v>56</v>
      </c>
      <c r="AD18" s="25" t="s">
        <v>56</v>
      </c>
      <c r="AE18" s="25" t="s">
        <v>56</v>
      </c>
      <c r="AF18" s="25" t="s">
        <v>56</v>
      </c>
      <c r="AG18" s="25" t="s">
        <v>56</v>
      </c>
      <c r="AH18" s="25" t="s">
        <v>56</v>
      </c>
      <c r="AI18" s="25" t="s">
        <v>56</v>
      </c>
      <c r="AJ18" s="26" t="s">
        <v>56</v>
      </c>
    </row>
    <row r="19" spans="1:36" ht="13" x14ac:dyDescent="0.3">
      <c r="B19" s="20">
        <f t="shared" si="0"/>
        <v>1</v>
      </c>
      <c r="C19" s="5">
        <f>'Table 1'!B20</f>
        <v>0</v>
      </c>
      <c r="D19" s="5">
        <f>'Table 1'!C20</f>
        <v>1</v>
      </c>
      <c r="E19" s="5" t="str">
        <f>'Table 1'!D20</f>
        <v>PAHs</v>
      </c>
      <c r="F19" s="5" t="str">
        <f>'Table 1'!E20</f>
        <v>B</v>
      </c>
      <c r="G19" s="5" t="str">
        <f>'Table 1'!F20</f>
        <v>Fluorene</v>
      </c>
      <c r="H19" s="12" t="str">
        <f>'Table 1'!G20</f>
        <v>86-73-7</v>
      </c>
      <c r="I19" s="21" t="s">
        <v>56</v>
      </c>
      <c r="J19" s="25" t="s">
        <v>56</v>
      </c>
      <c r="K19" s="140" t="s">
        <v>806</v>
      </c>
      <c r="L19" s="25" t="s">
        <v>56</v>
      </c>
      <c r="M19" s="35" t="s">
        <v>56</v>
      </c>
      <c r="N19" s="35" t="s">
        <v>56</v>
      </c>
      <c r="O19" s="35" t="s">
        <v>56</v>
      </c>
      <c r="P19" s="35" t="s">
        <v>56</v>
      </c>
      <c r="Q19" s="35" t="s">
        <v>55</v>
      </c>
      <c r="R19" s="35" t="s">
        <v>56</v>
      </c>
      <c r="S19" s="35" t="s">
        <v>55</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6" t="s">
        <v>56</v>
      </c>
    </row>
    <row r="20" spans="1:36" ht="13" x14ac:dyDescent="0.3">
      <c r="B20" s="20">
        <f t="shared" si="0"/>
        <v>0</v>
      </c>
      <c r="C20" s="5">
        <f>'Table 1'!B21</f>
        <v>0</v>
      </c>
      <c r="D20" s="5">
        <f>'Table 1'!C21</f>
        <v>1</v>
      </c>
      <c r="E20" s="5" t="str">
        <f>'Table 1'!D21</f>
        <v>PAHs</v>
      </c>
      <c r="F20" s="5" t="str">
        <f>'Table 1'!E21</f>
        <v>B</v>
      </c>
      <c r="G20" s="5" t="str">
        <f>'Table 1'!F21</f>
        <v>Chrysene/Benzo(a)phenanthrene</v>
      </c>
      <c r="H20" s="12" t="str">
        <f>'Table 1'!G21</f>
        <v>218-01-9</v>
      </c>
      <c r="I20" s="21" t="s">
        <v>56</v>
      </c>
      <c r="J20" s="25" t="s">
        <v>56</v>
      </c>
      <c r="K20" s="25" t="s">
        <v>56</v>
      </c>
      <c r="L20" s="25" t="s">
        <v>56</v>
      </c>
      <c r="M20" s="35" t="s">
        <v>56</v>
      </c>
      <c r="N20" s="35" t="s">
        <v>56</v>
      </c>
      <c r="O20" s="35" t="s">
        <v>56</v>
      </c>
      <c r="P20" s="35" t="s">
        <v>56</v>
      </c>
      <c r="Q20" s="35" t="s">
        <v>56</v>
      </c>
      <c r="R20" s="35" t="s">
        <v>56</v>
      </c>
      <c r="S20" s="35" t="s">
        <v>56</v>
      </c>
      <c r="T20" s="25" t="s">
        <v>56</v>
      </c>
      <c r="U20" s="25" t="s">
        <v>56</v>
      </c>
      <c r="V20" s="25" t="s">
        <v>56</v>
      </c>
      <c r="W20" s="25" t="s">
        <v>56</v>
      </c>
      <c r="X20" s="25" t="s">
        <v>56</v>
      </c>
      <c r="Y20" s="25" t="s">
        <v>56</v>
      </c>
      <c r="Z20" s="25" t="s">
        <v>56</v>
      </c>
      <c r="AA20" s="25" t="s">
        <v>56</v>
      </c>
      <c r="AB20" s="25" t="s">
        <v>56</v>
      </c>
      <c r="AC20" s="25" t="s">
        <v>56</v>
      </c>
      <c r="AD20" s="25" t="s">
        <v>56</v>
      </c>
      <c r="AE20" s="25" t="s">
        <v>56</v>
      </c>
      <c r="AF20" s="25" t="s">
        <v>56</v>
      </c>
      <c r="AG20" s="25" t="s">
        <v>56</v>
      </c>
      <c r="AH20" s="25" t="s">
        <v>56</v>
      </c>
      <c r="AI20" s="25" t="s">
        <v>56</v>
      </c>
      <c r="AJ20" s="26" t="s">
        <v>56</v>
      </c>
    </row>
    <row r="21" spans="1:36" ht="13" x14ac:dyDescent="0.3">
      <c r="A21" s="44" t="s">
        <v>873</v>
      </c>
      <c r="B21" s="20">
        <f t="shared" si="0"/>
        <v>0</v>
      </c>
      <c r="C21" s="5">
        <f>'Table 1'!B22</f>
        <v>0</v>
      </c>
      <c r="D21" s="5">
        <f>'Table 1'!C22</f>
        <v>1</v>
      </c>
      <c r="E21" s="5" t="str">
        <f>'Table 1'!D22</f>
        <v>PAHs</v>
      </c>
      <c r="F21" s="5" t="str">
        <f>'Table 1'!E22</f>
        <v>B</v>
      </c>
      <c r="G21" s="5" t="str">
        <f>'Table 1'!F22</f>
        <v>Indeno(123-cd)pyrene</v>
      </c>
      <c r="H21" s="12" t="str">
        <f>'Table 1'!G22</f>
        <v>193-39-5</v>
      </c>
      <c r="I21" s="21" t="s">
        <v>56</v>
      </c>
      <c r="J21" s="25" t="s">
        <v>56</v>
      </c>
      <c r="K21" s="25" t="s">
        <v>56</v>
      </c>
      <c r="L21" s="25" t="s">
        <v>56</v>
      </c>
      <c r="M21" s="35" t="s">
        <v>56</v>
      </c>
      <c r="N21" s="35" t="s">
        <v>56</v>
      </c>
      <c r="O21" s="35" t="s">
        <v>56</v>
      </c>
      <c r="P21" s="35" t="s">
        <v>56</v>
      </c>
      <c r="Q21" s="35" t="s">
        <v>56</v>
      </c>
      <c r="R21" s="35" t="s">
        <v>56</v>
      </c>
      <c r="S21" s="3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6" t="s">
        <v>56</v>
      </c>
    </row>
    <row r="22" spans="1:36" ht="13" x14ac:dyDescent="0.3">
      <c r="B22" s="20">
        <f t="shared" si="0"/>
        <v>1</v>
      </c>
      <c r="C22" s="5">
        <f>'Table 1'!B23</f>
        <v>0</v>
      </c>
      <c r="D22" s="5">
        <f>'Table 1'!C23</f>
        <v>1</v>
      </c>
      <c r="E22" s="5" t="str">
        <f>'Table 1'!D23</f>
        <v>PAHs</v>
      </c>
      <c r="F22" s="5" t="str">
        <f>'Table 1'!E23</f>
        <v>B</v>
      </c>
      <c r="G22" s="5" t="str">
        <f>'Table 1'!F23</f>
        <v>Naphthalene</v>
      </c>
      <c r="H22" s="12" t="str">
        <f>'Table 1'!G23</f>
        <v>91-20-3</v>
      </c>
      <c r="I22" s="21" t="s">
        <v>785</v>
      </c>
      <c r="J22" s="140" t="s">
        <v>807</v>
      </c>
      <c r="K22" s="140" t="s">
        <v>808</v>
      </c>
      <c r="L22" s="25" t="s">
        <v>56</v>
      </c>
      <c r="M22" s="35" t="s">
        <v>56</v>
      </c>
      <c r="N22" s="35" t="s">
        <v>55</v>
      </c>
      <c r="O22" s="35" t="s">
        <v>55</v>
      </c>
      <c r="P22" s="35" t="s">
        <v>55</v>
      </c>
      <c r="Q22" s="35" t="s">
        <v>55</v>
      </c>
      <c r="R22" s="35" t="s">
        <v>55</v>
      </c>
      <c r="S22" s="3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6" t="s">
        <v>56</v>
      </c>
    </row>
    <row r="23" spans="1:36" ht="13" x14ac:dyDescent="0.3">
      <c r="B23" s="20">
        <f t="shared" si="0"/>
        <v>0</v>
      </c>
      <c r="C23" s="5">
        <f>'Table 1'!B24</f>
        <v>0</v>
      </c>
      <c r="D23" s="5">
        <f>'Table 1'!C24</f>
        <v>1</v>
      </c>
      <c r="E23" s="5" t="str">
        <f>'Table 1'!D24</f>
        <v>PAHs</v>
      </c>
      <c r="F23" s="5" t="str">
        <f>'Table 1'!E24</f>
        <v>B</v>
      </c>
      <c r="G23" s="5" t="str">
        <f>'Table 1'!F24</f>
        <v>Phenanthrene</v>
      </c>
      <c r="H23" s="12" t="str">
        <f>'Table 1'!G24</f>
        <v>85-01-8</v>
      </c>
      <c r="I23" s="21" t="s">
        <v>56</v>
      </c>
      <c r="J23" s="25" t="s">
        <v>56</v>
      </c>
      <c r="K23" s="25" t="s">
        <v>56</v>
      </c>
      <c r="L23" s="25" t="s">
        <v>56</v>
      </c>
      <c r="M23" s="35" t="s">
        <v>56</v>
      </c>
      <c r="N23" s="35" t="s">
        <v>56</v>
      </c>
      <c r="O23" s="35" t="s">
        <v>56</v>
      </c>
      <c r="P23" s="35" t="s">
        <v>56</v>
      </c>
      <c r="Q23" s="35" t="s">
        <v>56</v>
      </c>
      <c r="R23" s="35" t="s">
        <v>56</v>
      </c>
      <c r="S23" s="35" t="s">
        <v>56</v>
      </c>
      <c r="T23" s="25" t="s">
        <v>56</v>
      </c>
      <c r="U23" s="25" t="s">
        <v>56</v>
      </c>
      <c r="V23" s="25" t="s">
        <v>56</v>
      </c>
      <c r="W23" s="25" t="s">
        <v>56</v>
      </c>
      <c r="X23" s="25" t="s">
        <v>56</v>
      </c>
      <c r="Y23" s="25" t="s">
        <v>56</v>
      </c>
      <c r="Z23" s="25" t="s">
        <v>56</v>
      </c>
      <c r="AA23" s="25" t="s">
        <v>56</v>
      </c>
      <c r="AB23" s="25" t="s">
        <v>56</v>
      </c>
      <c r="AC23" s="25" t="s">
        <v>56</v>
      </c>
      <c r="AD23" s="25" t="s">
        <v>56</v>
      </c>
      <c r="AE23" s="25" t="s">
        <v>56</v>
      </c>
      <c r="AF23" s="25" t="s">
        <v>56</v>
      </c>
      <c r="AG23" s="25" t="s">
        <v>56</v>
      </c>
      <c r="AH23" s="25" t="s">
        <v>56</v>
      </c>
      <c r="AI23" s="25" t="s">
        <v>56</v>
      </c>
      <c r="AJ23" s="26" t="s">
        <v>56</v>
      </c>
    </row>
    <row r="24" spans="1:36" ht="13" x14ac:dyDescent="0.3">
      <c r="B24" s="20">
        <f t="shared" si="0"/>
        <v>1</v>
      </c>
      <c r="C24" s="5">
        <f>'Table 1'!B25</f>
        <v>0</v>
      </c>
      <c r="D24" s="5">
        <f>'Table 1'!C25</f>
        <v>1</v>
      </c>
      <c r="E24" s="5" t="str">
        <f>'Table 1'!D25</f>
        <v>PAHs</v>
      </c>
      <c r="F24" s="5" t="str">
        <f>'Table 1'!E25</f>
        <v>B</v>
      </c>
      <c r="G24" s="5" t="str">
        <f>'Table 1'!F25</f>
        <v>Pyrene</v>
      </c>
      <c r="H24" s="12" t="str">
        <f>'Table 1'!G25</f>
        <v>129-00-0</v>
      </c>
      <c r="I24" s="21" t="s">
        <v>56</v>
      </c>
      <c r="J24" s="25" t="s">
        <v>56</v>
      </c>
      <c r="K24" s="140" t="s">
        <v>809</v>
      </c>
      <c r="L24" s="25" t="s">
        <v>56</v>
      </c>
      <c r="M24" s="35" t="s">
        <v>56</v>
      </c>
      <c r="N24" s="35" t="s">
        <v>56</v>
      </c>
      <c r="O24" s="35" t="s">
        <v>56</v>
      </c>
      <c r="P24" s="35" t="s">
        <v>56</v>
      </c>
      <c r="Q24" s="35" t="s">
        <v>55</v>
      </c>
      <c r="R24" s="35" t="s">
        <v>55</v>
      </c>
      <c r="S24" s="35" t="s">
        <v>55</v>
      </c>
      <c r="T24" s="25" t="s">
        <v>56</v>
      </c>
      <c r="U24" s="25" t="s">
        <v>56</v>
      </c>
      <c r="V24" s="25" t="s">
        <v>56</v>
      </c>
      <c r="W24" s="25" t="s">
        <v>56</v>
      </c>
      <c r="X24" s="25" t="s">
        <v>56</v>
      </c>
      <c r="Y24" s="25" t="s">
        <v>56</v>
      </c>
      <c r="Z24" s="25" t="s">
        <v>56</v>
      </c>
      <c r="AA24" s="25" t="s">
        <v>56</v>
      </c>
      <c r="AB24" s="25" t="s">
        <v>56</v>
      </c>
      <c r="AC24" s="25" t="s">
        <v>56</v>
      </c>
      <c r="AD24" s="25" t="s">
        <v>56</v>
      </c>
      <c r="AE24" s="25" t="s">
        <v>56</v>
      </c>
      <c r="AF24" s="25" t="s">
        <v>56</v>
      </c>
      <c r="AG24" s="25" t="s">
        <v>56</v>
      </c>
      <c r="AH24" s="25" t="s">
        <v>56</v>
      </c>
      <c r="AI24" s="25" t="s">
        <v>56</v>
      </c>
      <c r="AJ24" s="26" t="s">
        <v>56</v>
      </c>
    </row>
    <row r="25" spans="1:36" ht="13" x14ac:dyDescent="0.3">
      <c r="B25" s="20">
        <f t="shared" si="0"/>
        <v>1</v>
      </c>
      <c r="C25" s="5">
        <f>'Table 1'!B26</f>
        <v>0</v>
      </c>
      <c r="D25" s="5">
        <f>'Table 1'!C26</f>
        <v>1</v>
      </c>
      <c r="E25" s="5" t="str">
        <f>'Table 1'!D26</f>
        <v>PAHs</v>
      </c>
      <c r="F25" s="5" t="str">
        <f>'Table 1'!E26</f>
        <v>B</v>
      </c>
      <c r="G25" s="5" t="str">
        <f>'Table 1'!F26</f>
        <v>1-Methylnapthalene</v>
      </c>
      <c r="H25" s="12" t="str">
        <f>'Table 1'!G26</f>
        <v>90-12-0</v>
      </c>
      <c r="I25" s="21" t="s">
        <v>56</v>
      </c>
      <c r="J25" s="25" t="s">
        <v>56</v>
      </c>
      <c r="K25" s="140" t="s">
        <v>810</v>
      </c>
      <c r="L25" s="25" t="s">
        <v>56</v>
      </c>
      <c r="M25" s="35" t="s">
        <v>56</v>
      </c>
      <c r="N25" s="35" t="s">
        <v>56</v>
      </c>
      <c r="O25" s="35" t="s">
        <v>56</v>
      </c>
      <c r="P25" s="35" t="s">
        <v>56</v>
      </c>
      <c r="Q25" s="35" t="s">
        <v>55</v>
      </c>
      <c r="R25" s="35" t="s">
        <v>56</v>
      </c>
      <c r="S25" s="35" t="s">
        <v>55</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6" t="s">
        <v>56</v>
      </c>
    </row>
    <row r="26" spans="1:36" ht="13" x14ac:dyDescent="0.3">
      <c r="B26" s="20">
        <f t="shared" si="0"/>
        <v>0</v>
      </c>
      <c r="C26" s="5">
        <f>'Table 1'!B27</f>
        <v>0</v>
      </c>
      <c r="D26" s="5">
        <f>'Table 1'!C27</f>
        <v>1</v>
      </c>
      <c r="E26" s="5" t="str">
        <f>'Table 1'!D27</f>
        <v>PAHs</v>
      </c>
      <c r="F26" s="5" t="str">
        <f>'Table 1'!E27</f>
        <v>B</v>
      </c>
      <c r="G26" s="5" t="str">
        <f>'Table 1'!F27</f>
        <v>1-Methylphenanthrene</v>
      </c>
      <c r="H26" s="12" t="str">
        <f>'Table 1'!G27</f>
        <v>832-69-9</v>
      </c>
      <c r="I26" s="21" t="s">
        <v>56</v>
      </c>
      <c r="J26" s="25" t="s">
        <v>56</v>
      </c>
      <c r="K26" s="25" t="s">
        <v>56</v>
      </c>
      <c r="L26" s="25" t="s">
        <v>56</v>
      </c>
      <c r="M26" s="35" t="s">
        <v>56</v>
      </c>
      <c r="N26" s="35" t="s">
        <v>56</v>
      </c>
      <c r="O26" s="35" t="s">
        <v>56</v>
      </c>
      <c r="P26" s="35" t="s">
        <v>56</v>
      </c>
      <c r="Q26" s="35" t="s">
        <v>56</v>
      </c>
      <c r="R26" s="35" t="s">
        <v>56</v>
      </c>
      <c r="S26" s="35" t="s">
        <v>56</v>
      </c>
      <c r="T26" s="25" t="s">
        <v>56</v>
      </c>
      <c r="U26" s="25" t="s">
        <v>56</v>
      </c>
      <c r="V26" s="25" t="s">
        <v>56</v>
      </c>
      <c r="W26" s="25" t="s">
        <v>56</v>
      </c>
      <c r="X26" s="25" t="s">
        <v>56</v>
      </c>
      <c r="Y26" s="25" t="s">
        <v>56</v>
      </c>
      <c r="Z26" s="25" t="s">
        <v>56</v>
      </c>
      <c r="AA26" s="25" t="s">
        <v>56</v>
      </c>
      <c r="AB26" s="25" t="s">
        <v>56</v>
      </c>
      <c r="AC26" s="25" t="s">
        <v>56</v>
      </c>
      <c r="AD26" s="25" t="s">
        <v>56</v>
      </c>
      <c r="AE26" s="25" t="s">
        <v>56</v>
      </c>
      <c r="AF26" s="25" t="s">
        <v>56</v>
      </c>
      <c r="AG26" s="25" t="s">
        <v>56</v>
      </c>
      <c r="AH26" s="25" t="s">
        <v>56</v>
      </c>
      <c r="AI26" s="25" t="s">
        <v>56</v>
      </c>
      <c r="AJ26" s="26" t="s">
        <v>56</v>
      </c>
    </row>
    <row r="27" spans="1:36" ht="13" x14ac:dyDescent="0.3">
      <c r="B27" s="20">
        <f t="shared" si="0"/>
        <v>0</v>
      </c>
      <c r="C27" s="5">
        <f>'Table 1'!B28</f>
        <v>0</v>
      </c>
      <c r="D27" s="5">
        <f>'Table 1'!C28</f>
        <v>1</v>
      </c>
      <c r="E27" s="5" t="str">
        <f>'Table 1'!D28</f>
        <v>PAHs</v>
      </c>
      <c r="F27" s="5" t="str">
        <f>'Table 1'!E28</f>
        <v>B</v>
      </c>
      <c r="G27" s="5" t="str">
        <f>'Table 1'!F28</f>
        <v>2,6-Dimethylnapthalene</v>
      </c>
      <c r="H27" s="12" t="str">
        <f>'Table 1'!G28</f>
        <v>581-42-0</v>
      </c>
      <c r="I27" s="21" t="s">
        <v>56</v>
      </c>
      <c r="J27" s="25" t="s">
        <v>56</v>
      </c>
      <c r="K27" s="25" t="s">
        <v>56</v>
      </c>
      <c r="L27" s="25" t="s">
        <v>56</v>
      </c>
      <c r="M27" s="35" t="s">
        <v>56</v>
      </c>
      <c r="N27" s="35" t="s">
        <v>56</v>
      </c>
      <c r="O27" s="35" t="s">
        <v>56</v>
      </c>
      <c r="P27" s="35" t="s">
        <v>56</v>
      </c>
      <c r="Q27" s="35" t="s">
        <v>56</v>
      </c>
      <c r="R27" s="35" t="s">
        <v>56</v>
      </c>
      <c r="S27" s="3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6" t="s">
        <v>56</v>
      </c>
    </row>
    <row r="28" spans="1:36" ht="13" x14ac:dyDescent="0.3">
      <c r="B28" s="20">
        <f t="shared" si="0"/>
        <v>1</v>
      </c>
      <c r="C28" s="5">
        <f>'Table 1'!B29</f>
        <v>0</v>
      </c>
      <c r="D28" s="5">
        <f>'Table 1'!C29</f>
        <v>1</v>
      </c>
      <c r="E28" s="5" t="str">
        <f>'Table 1'!D29</f>
        <v>PAHs</v>
      </c>
      <c r="F28" s="5" t="str">
        <f>'Table 1'!E29</f>
        <v>B</v>
      </c>
      <c r="G28" s="5" t="str">
        <f>'Table 1'!F29</f>
        <v>2-Methylnapthalene</v>
      </c>
      <c r="H28" s="12" t="str">
        <f>'Table 1'!G29</f>
        <v>91-57-6</v>
      </c>
      <c r="I28" s="21" t="s">
        <v>56</v>
      </c>
      <c r="J28" s="25" t="s">
        <v>56</v>
      </c>
      <c r="K28" s="140" t="s">
        <v>811</v>
      </c>
      <c r="L28" s="25" t="s">
        <v>56</v>
      </c>
      <c r="M28" s="35" t="s">
        <v>56</v>
      </c>
      <c r="N28" s="35" t="s">
        <v>56</v>
      </c>
      <c r="O28" s="35" t="s">
        <v>56</v>
      </c>
      <c r="P28" s="35" t="s">
        <v>56</v>
      </c>
      <c r="Q28" s="35" t="s">
        <v>55</v>
      </c>
      <c r="R28" s="35" t="s">
        <v>56</v>
      </c>
      <c r="S28" s="35" t="s">
        <v>55</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6" t="s">
        <v>56</v>
      </c>
    </row>
    <row r="29" spans="1:36" ht="13" x14ac:dyDescent="0.3">
      <c r="B29" s="20">
        <f t="shared" si="0"/>
        <v>0</v>
      </c>
      <c r="C29" s="5">
        <f>'Table 1'!B30</f>
        <v>0</v>
      </c>
      <c r="D29" s="5">
        <f>'Table 1'!C30</f>
        <v>1</v>
      </c>
      <c r="E29" s="5" t="str">
        <f>'Table 1'!D30</f>
        <v>PAHs</v>
      </c>
      <c r="F29" s="5" t="str">
        <f>'Table 1'!E30</f>
        <v>B</v>
      </c>
      <c r="G29" s="5" t="str">
        <f>'Table 1'!F30</f>
        <v>7.12-Dimethylbenz(a)anthracene</v>
      </c>
      <c r="H29" s="12" t="str">
        <f>'Table 1'!G30</f>
        <v>57-97-6</v>
      </c>
      <c r="I29" s="21" t="s">
        <v>56</v>
      </c>
      <c r="J29" s="25" t="s">
        <v>56</v>
      </c>
      <c r="K29" s="25" t="s">
        <v>56</v>
      </c>
      <c r="L29" s="25" t="s">
        <v>56</v>
      </c>
      <c r="M29" s="35" t="s">
        <v>56</v>
      </c>
      <c r="N29" s="35" t="s">
        <v>56</v>
      </c>
      <c r="O29" s="35" t="s">
        <v>56</v>
      </c>
      <c r="P29" s="35" t="s">
        <v>56</v>
      </c>
      <c r="Q29" s="35" t="s">
        <v>56</v>
      </c>
      <c r="R29" s="35" t="s">
        <v>56</v>
      </c>
      <c r="S29" s="3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6" t="s">
        <v>56</v>
      </c>
    </row>
    <row r="30" spans="1:36" ht="13" x14ac:dyDescent="0.3">
      <c r="B30" s="20">
        <f t="shared" si="0"/>
        <v>0</v>
      </c>
      <c r="C30" s="5">
        <f>'Table 1'!B31</f>
        <v>0</v>
      </c>
      <c r="D30" s="5">
        <f>'Table 1'!C31</f>
        <v>1</v>
      </c>
      <c r="E30" s="5" t="str">
        <f>'Table 1'!D31</f>
        <v>PAHs</v>
      </c>
      <c r="F30" s="5" t="str">
        <f>'Table 1'!E31</f>
        <v>B</v>
      </c>
      <c r="G30" s="5" t="str">
        <f>'Table 1'!F31</f>
        <v>2,3,5 - trimethylnaphthalene</v>
      </c>
      <c r="H30" s="12" t="str">
        <f>'Table 1'!G31</f>
        <v>2245-38-7</v>
      </c>
      <c r="I30" s="21" t="s">
        <v>56</v>
      </c>
      <c r="J30" s="25" t="s">
        <v>56</v>
      </c>
      <c r="K30" s="25" t="s">
        <v>56</v>
      </c>
      <c r="L30" s="25" t="s">
        <v>56</v>
      </c>
      <c r="M30" s="35" t="s">
        <v>56</v>
      </c>
      <c r="N30" s="35" t="s">
        <v>56</v>
      </c>
      <c r="O30" s="35" t="s">
        <v>56</v>
      </c>
      <c r="P30" s="35" t="s">
        <v>56</v>
      </c>
      <c r="Q30" s="35" t="s">
        <v>56</v>
      </c>
      <c r="R30" s="35" t="s">
        <v>56</v>
      </c>
      <c r="S30" s="3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6" t="s">
        <v>56</v>
      </c>
    </row>
    <row r="31" spans="1:36" ht="13" x14ac:dyDescent="0.3">
      <c r="B31" s="20">
        <f t="shared" si="0"/>
        <v>1</v>
      </c>
      <c r="C31" s="5">
        <f>'Table 1'!B32</f>
        <v>0</v>
      </c>
      <c r="D31" s="5">
        <f>'Table 1'!C32</f>
        <v>1</v>
      </c>
      <c r="E31" s="5" t="str">
        <f>'Table 1'!D32</f>
        <v>PAHs</v>
      </c>
      <c r="F31" s="5" t="str">
        <f>'Table 1'!E32</f>
        <v>B</v>
      </c>
      <c r="G31" s="5" t="str">
        <f>'Table 1'!F32</f>
        <v xml:space="preserve">Benzene </v>
      </c>
      <c r="H31" s="12" t="str">
        <f>'Table 1'!G32</f>
        <v>71-43-2</v>
      </c>
      <c r="I31" s="21" t="s">
        <v>784</v>
      </c>
      <c r="J31" s="140" t="s">
        <v>812</v>
      </c>
      <c r="K31" s="140" t="s">
        <v>813</v>
      </c>
      <c r="L31" s="25" t="s">
        <v>56</v>
      </c>
      <c r="M31" s="35" t="s">
        <v>56</v>
      </c>
      <c r="N31" s="35" t="s">
        <v>55</v>
      </c>
      <c r="O31" s="35" t="s">
        <v>55</v>
      </c>
      <c r="P31" s="35" t="s">
        <v>55</v>
      </c>
      <c r="Q31" s="35" t="s">
        <v>55</v>
      </c>
      <c r="R31" s="35" t="s">
        <v>55</v>
      </c>
      <c r="S31" s="3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6" t="s">
        <v>56</v>
      </c>
    </row>
    <row r="32" spans="1:36" ht="13" x14ac:dyDescent="0.3">
      <c r="B32" s="20">
        <f t="shared" si="0"/>
        <v>1</v>
      </c>
      <c r="C32" s="5">
        <f>'Table 1'!B33</f>
        <v>0</v>
      </c>
      <c r="D32" s="5">
        <f>'Table 1'!C33</f>
        <v>1</v>
      </c>
      <c r="E32" s="5" t="str">
        <f>'Table 1'!D33</f>
        <v>PAHs</v>
      </c>
      <c r="F32" s="5" t="str">
        <f>'Table 1'!E33</f>
        <v>B</v>
      </c>
      <c r="G32" s="5" t="str">
        <f>'Table 1'!F33</f>
        <v>Toluene</v>
      </c>
      <c r="H32" s="12" t="str">
        <f>'Table 1'!G33</f>
        <v>108-88-3</v>
      </c>
      <c r="I32" s="21" t="s">
        <v>784</v>
      </c>
      <c r="J32" s="140" t="s">
        <v>814</v>
      </c>
      <c r="K32" s="140" t="s">
        <v>815</v>
      </c>
      <c r="L32" s="25" t="s">
        <v>56</v>
      </c>
      <c r="M32" s="35" t="s">
        <v>55</v>
      </c>
      <c r="N32" s="35" t="s">
        <v>55</v>
      </c>
      <c r="O32" s="35" t="s">
        <v>55</v>
      </c>
      <c r="P32" s="35" t="s">
        <v>55</v>
      </c>
      <c r="Q32" s="35" t="s">
        <v>55</v>
      </c>
      <c r="R32" s="35" t="s">
        <v>55</v>
      </c>
      <c r="S32" s="3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6" t="s">
        <v>56</v>
      </c>
    </row>
    <row r="33" spans="2:36" ht="13" x14ac:dyDescent="0.3">
      <c r="B33" s="20">
        <f t="shared" si="0"/>
        <v>1</v>
      </c>
      <c r="C33" s="5">
        <f>'Table 1'!B34</f>
        <v>0</v>
      </c>
      <c r="D33" s="5">
        <f>'Table 1'!C34</f>
        <v>1</v>
      </c>
      <c r="E33" s="5" t="str">
        <f>'Table 1'!D34</f>
        <v>PAHs</v>
      </c>
      <c r="F33" s="5" t="str">
        <f>'Table 1'!E34</f>
        <v>B</v>
      </c>
      <c r="G33" s="5" t="str">
        <f>'Table 1'!F34</f>
        <v>Ethylbenzene</v>
      </c>
      <c r="H33" s="12" t="str">
        <f>'Table 1'!G34</f>
        <v>100-41-4</v>
      </c>
      <c r="I33" s="21" t="s">
        <v>784</v>
      </c>
      <c r="J33" s="140" t="s">
        <v>816</v>
      </c>
      <c r="K33" s="25" t="s">
        <v>56</v>
      </c>
      <c r="L33" s="25" t="s">
        <v>56</v>
      </c>
      <c r="M33" s="35" t="s">
        <v>56</v>
      </c>
      <c r="N33" s="35" t="s">
        <v>55</v>
      </c>
      <c r="O33" s="35" t="s">
        <v>55</v>
      </c>
      <c r="P33" s="35" t="s">
        <v>55</v>
      </c>
      <c r="Q33" s="35" t="s">
        <v>55</v>
      </c>
      <c r="R33" s="35" t="s">
        <v>55</v>
      </c>
      <c r="S33" s="3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6" t="s">
        <v>56</v>
      </c>
    </row>
    <row r="34" spans="2:36" ht="13" x14ac:dyDescent="0.3">
      <c r="B34" s="20">
        <f t="shared" si="0"/>
        <v>1</v>
      </c>
      <c r="C34" s="5">
        <f>'Table 1'!B35</f>
        <v>0</v>
      </c>
      <c r="D34" s="5">
        <f>'Table 1'!C35</f>
        <v>1</v>
      </c>
      <c r="E34" s="5" t="str">
        <f>'Table 1'!D35</f>
        <v>PAHs</v>
      </c>
      <c r="F34" s="5" t="str">
        <f>'Table 1'!E35</f>
        <v>B</v>
      </c>
      <c r="G34" s="5" t="str">
        <f>'Table 1'!F35</f>
        <v>Xylene</v>
      </c>
      <c r="H34" s="12" t="str">
        <f>'Table 1'!G35</f>
        <v>1330-20-7</v>
      </c>
      <c r="I34" s="21" t="s">
        <v>783</v>
      </c>
      <c r="J34" s="140" t="s">
        <v>817</v>
      </c>
      <c r="K34" s="25" t="s">
        <v>56</v>
      </c>
      <c r="L34" s="25" t="s">
        <v>56</v>
      </c>
      <c r="M34" s="35" t="s">
        <v>55</v>
      </c>
      <c r="N34" s="35" t="s">
        <v>55</v>
      </c>
      <c r="O34" s="35" t="s">
        <v>55</v>
      </c>
      <c r="P34" s="35" t="s">
        <v>55</v>
      </c>
      <c r="Q34" s="35" t="s">
        <v>55</v>
      </c>
      <c r="R34" s="35" t="s">
        <v>55</v>
      </c>
      <c r="S34" s="3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6" t="s">
        <v>56</v>
      </c>
    </row>
    <row r="35" spans="2:36" ht="13" x14ac:dyDescent="0.3">
      <c r="B35" s="20">
        <f t="shared" si="0"/>
        <v>1</v>
      </c>
      <c r="C35" s="5">
        <f>'Table 1'!B36</f>
        <v>0</v>
      </c>
      <c r="D35" s="5">
        <f>'Table 1'!C36</f>
        <v>1</v>
      </c>
      <c r="E35" s="5" t="str">
        <f>'Table 1'!D36</f>
        <v>PAHs</v>
      </c>
      <c r="F35" s="5" t="str">
        <f>'Table 1'!E36</f>
        <v>B</v>
      </c>
      <c r="G35" s="5" t="str">
        <f>'Table 1'!F36</f>
        <v>o-xylene</v>
      </c>
      <c r="H35" s="12" t="str">
        <f>'Table 1'!G36</f>
        <v>95-47-6</v>
      </c>
      <c r="I35" s="21" t="s">
        <v>785</v>
      </c>
      <c r="J35" s="140" t="s">
        <v>818</v>
      </c>
      <c r="K35" s="25" t="s">
        <v>56</v>
      </c>
      <c r="L35" s="25" t="s">
        <v>56</v>
      </c>
      <c r="M35" s="35" t="s">
        <v>55</v>
      </c>
      <c r="N35" s="35" t="s">
        <v>56</v>
      </c>
      <c r="O35" s="35" t="s">
        <v>55</v>
      </c>
      <c r="P35" s="35" t="s">
        <v>55</v>
      </c>
      <c r="Q35" s="35" t="s">
        <v>55</v>
      </c>
      <c r="R35" s="35" t="s">
        <v>55</v>
      </c>
      <c r="S35" s="3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6" t="s">
        <v>56</v>
      </c>
    </row>
    <row r="36" spans="2:36" ht="13" x14ac:dyDescent="0.3">
      <c r="B36" s="20">
        <f t="shared" si="0"/>
        <v>1</v>
      </c>
      <c r="C36" s="5">
        <f>'Table 1'!B37</f>
        <v>0</v>
      </c>
      <c r="D36" s="5">
        <f>'Table 1'!C37</f>
        <v>1</v>
      </c>
      <c r="E36" s="5" t="str">
        <f>'Table 1'!D37</f>
        <v>PAHs</v>
      </c>
      <c r="F36" s="5" t="str">
        <f>'Table 1'!E37</f>
        <v>B</v>
      </c>
      <c r="G36" s="5" t="str">
        <f>'Table 1'!F37</f>
        <v>m-Xylene</v>
      </c>
      <c r="H36" s="12" t="str">
        <f>'Table 1'!G37</f>
        <v>108-38-3</v>
      </c>
      <c r="I36" s="21" t="s">
        <v>785</v>
      </c>
      <c r="J36" s="140" t="s">
        <v>819</v>
      </c>
      <c r="K36" s="25" t="s">
        <v>56</v>
      </c>
      <c r="L36" s="25" t="s">
        <v>56</v>
      </c>
      <c r="M36" s="35" t="s">
        <v>55</v>
      </c>
      <c r="N36" s="35" t="s">
        <v>56</v>
      </c>
      <c r="O36" s="35" t="s">
        <v>55</v>
      </c>
      <c r="P36" s="35" t="s">
        <v>55</v>
      </c>
      <c r="Q36" s="35" t="s">
        <v>55</v>
      </c>
      <c r="R36" s="35" t="s">
        <v>55</v>
      </c>
      <c r="S36" s="3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6" t="s">
        <v>56</v>
      </c>
    </row>
    <row r="37" spans="2:36" ht="13" x14ac:dyDescent="0.3">
      <c r="B37" s="20">
        <f t="shared" si="0"/>
        <v>1</v>
      </c>
      <c r="C37" s="5">
        <f>'Table 1'!B38</f>
        <v>0</v>
      </c>
      <c r="D37" s="5">
        <f>'Table 1'!C38</f>
        <v>1</v>
      </c>
      <c r="E37" s="5" t="str">
        <f>'Table 1'!D38</f>
        <v>PAHs</v>
      </c>
      <c r="F37" s="5" t="str">
        <f>'Table 1'!E38</f>
        <v>B</v>
      </c>
      <c r="G37" s="5" t="str">
        <f>'Table 1'!F38</f>
        <v>p-Xylene</v>
      </c>
      <c r="H37" s="12" t="str">
        <f>'Table 1'!G38</f>
        <v>106-42-3</v>
      </c>
      <c r="I37" s="21" t="s">
        <v>784</v>
      </c>
      <c r="J37" s="140" t="s">
        <v>820</v>
      </c>
      <c r="K37" s="25" t="s">
        <v>56</v>
      </c>
      <c r="L37" s="25" t="s">
        <v>56</v>
      </c>
      <c r="M37" s="35" t="s">
        <v>55</v>
      </c>
      <c r="N37" s="35" t="s">
        <v>56</v>
      </c>
      <c r="O37" s="35" t="s">
        <v>55</v>
      </c>
      <c r="P37" s="35" t="s">
        <v>55</v>
      </c>
      <c r="Q37" s="35" t="s">
        <v>55</v>
      </c>
      <c r="R37" s="35" t="s">
        <v>55</v>
      </c>
      <c r="S37" s="3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6" t="s">
        <v>56</v>
      </c>
    </row>
    <row r="38" spans="2:36" ht="13" x14ac:dyDescent="0.3">
      <c r="B38" s="20">
        <f t="shared" si="0"/>
        <v>1</v>
      </c>
      <c r="C38" s="5">
        <f>'Table 1'!B39</f>
        <v>0</v>
      </c>
      <c r="D38" s="5">
        <f>'Table 1'!C39</f>
        <v>1</v>
      </c>
      <c r="E38" s="5" t="str">
        <f>'Table 1'!D39</f>
        <v>PAHs</v>
      </c>
      <c r="F38" s="5" t="str">
        <f>'Table 1'!E39</f>
        <v>B</v>
      </c>
      <c r="G38" s="5" t="str">
        <f>'Table 1'!F39</f>
        <v>Formaldehyde</v>
      </c>
      <c r="H38" s="12" t="str">
        <f>'Table 1'!G39</f>
        <v>50-00-0</v>
      </c>
      <c r="I38" s="21" t="s">
        <v>821</v>
      </c>
      <c r="J38" s="140" t="s">
        <v>822</v>
      </c>
      <c r="K38" s="140" t="s">
        <v>823</v>
      </c>
      <c r="L38" s="25" t="s">
        <v>56</v>
      </c>
      <c r="M38" s="35" t="s">
        <v>55</v>
      </c>
      <c r="N38" s="35" t="s">
        <v>55</v>
      </c>
      <c r="O38" s="35" t="s">
        <v>55</v>
      </c>
      <c r="P38" s="35" t="s">
        <v>55</v>
      </c>
      <c r="Q38" s="35" t="s">
        <v>55</v>
      </c>
      <c r="R38" s="35" t="s">
        <v>55</v>
      </c>
      <c r="S38" s="35" t="s">
        <v>56</v>
      </c>
      <c r="T38" s="25" t="s">
        <v>798</v>
      </c>
      <c r="U38" s="25" t="s">
        <v>792</v>
      </c>
      <c r="V38" s="25" t="s">
        <v>791</v>
      </c>
      <c r="W38" s="25" t="s">
        <v>791</v>
      </c>
      <c r="X38" s="25">
        <v>0</v>
      </c>
      <c r="Y38" s="25" t="s">
        <v>308</v>
      </c>
      <c r="Z38" s="25" t="s">
        <v>308</v>
      </c>
      <c r="AA38" s="25" t="s">
        <v>377</v>
      </c>
      <c r="AB38" s="25" t="s">
        <v>308</v>
      </c>
      <c r="AC38" s="25" t="s">
        <v>793</v>
      </c>
      <c r="AD38" s="25" t="s">
        <v>824</v>
      </c>
      <c r="AE38" s="25" t="s">
        <v>308</v>
      </c>
      <c r="AF38" s="25" t="s">
        <v>308</v>
      </c>
      <c r="AG38" s="25" t="s">
        <v>56</v>
      </c>
      <c r="AH38" s="25" t="s">
        <v>825</v>
      </c>
      <c r="AI38" s="140" t="s">
        <v>826</v>
      </c>
      <c r="AJ38" s="26">
        <v>0</v>
      </c>
    </row>
    <row r="39" spans="2:36" ht="13" x14ac:dyDescent="0.3">
      <c r="B39" s="20">
        <f t="shared" si="0"/>
        <v>1</v>
      </c>
      <c r="C39" s="5">
        <f>'Table 1'!B40</f>
        <v>0</v>
      </c>
      <c r="D39" s="5">
        <f>'Table 1'!C40</f>
        <v>1</v>
      </c>
      <c r="E39" s="5" t="str">
        <f>'Table 1'!D40</f>
        <v>PAHs</v>
      </c>
      <c r="F39" s="5" t="str">
        <f>'Table 1'!E40</f>
        <v>B</v>
      </c>
      <c r="G39" s="5" t="str">
        <f>'Table 1'!F40</f>
        <v>Acetaldehyde</v>
      </c>
      <c r="H39" s="12" t="str">
        <f>'Table 1'!G40</f>
        <v>75-07-0</v>
      </c>
      <c r="I39" s="21" t="s">
        <v>787</v>
      </c>
      <c r="J39" s="140" t="s">
        <v>827</v>
      </c>
      <c r="K39" s="25" t="s">
        <v>56</v>
      </c>
      <c r="L39" s="25" t="s">
        <v>56</v>
      </c>
      <c r="M39" s="35" t="s">
        <v>56</v>
      </c>
      <c r="N39" s="35" t="s">
        <v>56</v>
      </c>
      <c r="O39" s="35" t="s">
        <v>55</v>
      </c>
      <c r="P39" s="35" t="s">
        <v>55</v>
      </c>
      <c r="Q39" s="35" t="s">
        <v>55</v>
      </c>
      <c r="R39" s="35" t="s">
        <v>55</v>
      </c>
      <c r="S39" s="3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6" t="s">
        <v>56</v>
      </c>
    </row>
    <row r="40" spans="2:36" ht="13" x14ac:dyDescent="0.3">
      <c r="B40" s="20">
        <f t="shared" si="0"/>
        <v>0</v>
      </c>
      <c r="C40" s="5">
        <f>'Table 1'!B41</f>
        <v>0</v>
      </c>
      <c r="D40" s="5">
        <f>'Table 1'!C41</f>
        <v>1</v>
      </c>
      <c r="E40" s="5" t="str">
        <f>'Table 1'!D41</f>
        <v>PAHs</v>
      </c>
      <c r="F40" s="5" t="str">
        <f>'Table 1'!E41</f>
        <v>C</v>
      </c>
      <c r="G40" s="5" t="str">
        <f>'Table 1'!F41</f>
        <v>Biologicals (mould, pollen)</v>
      </c>
      <c r="H40" s="12">
        <f>'Table 1'!G41</f>
        <v>0</v>
      </c>
      <c r="I40" s="21" t="s">
        <v>56</v>
      </c>
      <c r="J40" s="25" t="s">
        <v>56</v>
      </c>
      <c r="K40" s="25" t="s">
        <v>56</v>
      </c>
      <c r="L40" s="25" t="s">
        <v>56</v>
      </c>
      <c r="M40" s="35" t="s">
        <v>56</v>
      </c>
      <c r="N40" s="35" t="s">
        <v>56</v>
      </c>
      <c r="O40" s="35" t="s">
        <v>56</v>
      </c>
      <c r="P40" s="35" t="s">
        <v>56</v>
      </c>
      <c r="Q40" s="35" t="s">
        <v>56</v>
      </c>
      <c r="R40" s="35" t="s">
        <v>56</v>
      </c>
      <c r="S40" s="3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6" t="s">
        <v>56</v>
      </c>
    </row>
    <row r="41" spans="2:36" ht="13" x14ac:dyDescent="0.3">
      <c r="B41" s="20">
        <f t="shared" si="0"/>
        <v>0</v>
      </c>
      <c r="C41" s="5">
        <f>'Table 1'!B42</f>
        <v>0</v>
      </c>
      <c r="D41" s="5">
        <f>'Table 1'!C42</f>
        <v>1</v>
      </c>
      <c r="E41" s="5" t="str">
        <f>'Table 1'!D42</f>
        <v>PAHs</v>
      </c>
      <c r="F41" s="5" t="str">
        <f>'Table 1'!E42</f>
        <v>C</v>
      </c>
      <c r="G41" s="5" t="str">
        <f>'Table 1'!F42</f>
        <v>Particulate matter (PM1)</v>
      </c>
      <c r="H41" s="12">
        <f>'Table 1'!G42</f>
        <v>0</v>
      </c>
      <c r="I41" s="21" t="s">
        <v>56</v>
      </c>
      <c r="J41" s="25" t="s">
        <v>56</v>
      </c>
      <c r="K41" s="25" t="s">
        <v>56</v>
      </c>
      <c r="L41" s="25" t="s">
        <v>56</v>
      </c>
      <c r="M41" s="35" t="s">
        <v>56</v>
      </c>
      <c r="N41" s="35" t="s">
        <v>56</v>
      </c>
      <c r="O41" s="35" t="s">
        <v>56</v>
      </c>
      <c r="P41" s="35" t="s">
        <v>56</v>
      </c>
      <c r="Q41" s="35" t="s">
        <v>56</v>
      </c>
      <c r="R41" s="35" t="s">
        <v>56</v>
      </c>
      <c r="S41" s="3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6" t="s">
        <v>56</v>
      </c>
    </row>
    <row r="42" spans="2:36" ht="13" x14ac:dyDescent="0.3">
      <c r="B42" s="20">
        <f t="shared" si="0"/>
        <v>0</v>
      </c>
      <c r="C42" s="5">
        <f>'Table 1'!B43</f>
        <v>0</v>
      </c>
      <c r="D42" s="5">
        <f>'Table 1'!C43</f>
        <v>1</v>
      </c>
      <c r="E42" s="5" t="str">
        <f>'Table 1'!D43</f>
        <v>PAHs</v>
      </c>
      <c r="F42" s="5" t="str">
        <f>'Table 1'!E43</f>
        <v>C</v>
      </c>
      <c r="G42" s="5" t="str">
        <f>'Table 1'!F43</f>
        <v xml:space="preserve">Ultra-fine particles (UFP) </v>
      </c>
      <c r="H42" s="12">
        <f>'Table 1'!G43</f>
        <v>0</v>
      </c>
      <c r="I42" s="21" t="s">
        <v>56</v>
      </c>
      <c r="J42" s="25" t="s">
        <v>56</v>
      </c>
      <c r="K42" s="25" t="s">
        <v>56</v>
      </c>
      <c r="L42" s="25" t="s">
        <v>56</v>
      </c>
      <c r="M42" s="35" t="s">
        <v>56</v>
      </c>
      <c r="N42" s="35" t="s">
        <v>56</v>
      </c>
      <c r="O42" s="35" t="s">
        <v>56</v>
      </c>
      <c r="P42" s="35" t="s">
        <v>56</v>
      </c>
      <c r="Q42" s="35" t="s">
        <v>56</v>
      </c>
      <c r="R42" s="35" t="s">
        <v>56</v>
      </c>
      <c r="S42" s="3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6" t="s">
        <v>56</v>
      </c>
    </row>
  </sheetData>
  <autoFilter ref="A2:H42" xr:uid="{6F2998F9-D765-4833-BFFF-92905ED89A7B}"/>
  <mergeCells count="3">
    <mergeCell ref="I1:J1"/>
    <mergeCell ref="M1:S1"/>
    <mergeCell ref="T1:AJ1"/>
  </mergeCells>
  <hyperlinks>
    <hyperlink ref="B1" location="'Table 2'!A1" display="Back to map" xr:uid="{6796AA09-EC85-49EB-879E-86D4E73B3C2B}"/>
    <hyperlink ref="J4" r:id="rId1" xr:uid="{97E48A03-84E4-4FD3-AF8D-C23C14148311}"/>
    <hyperlink ref="J5" r:id="rId2" xr:uid="{F36810B6-214E-401B-ADCB-0014FEE7EF85}"/>
    <hyperlink ref="J6" r:id="rId3" xr:uid="{56002392-2DFD-47D2-B797-6F85DC783730}"/>
    <hyperlink ref="J22" r:id="rId4" xr:uid="{5AB478A5-FE1A-415D-998F-1B62D75A1270}"/>
    <hyperlink ref="J31" r:id="rId5" xr:uid="{AC837F37-4F8F-4E12-BAA3-2F8952F33423}"/>
    <hyperlink ref="J32" r:id="rId6" xr:uid="{08B378E6-B7E6-4531-9653-B30DDF736D39}"/>
    <hyperlink ref="J33" r:id="rId7" xr:uid="{0891BB79-6A39-4DD0-BEC2-91B81EB1B41A}"/>
    <hyperlink ref="J34" r:id="rId8" xr:uid="{0865F045-DC42-4D09-8CDE-1C2E64D6863F}"/>
    <hyperlink ref="J35" r:id="rId9" xr:uid="{9F06C684-BCCD-454E-8AE5-E6098C7C40DA}"/>
    <hyperlink ref="J36" r:id="rId10" xr:uid="{12E77199-F184-4275-BB3A-4682719DB69E}"/>
    <hyperlink ref="J37" r:id="rId11" xr:uid="{111386DA-1DE7-41C1-8AE2-C8DA910AE7D8}"/>
    <hyperlink ref="J38" r:id="rId12" xr:uid="{F8A91597-0A05-438D-B32A-F8025ABAD722}"/>
    <hyperlink ref="J39" r:id="rId13" xr:uid="{2A23DD2B-5789-4C68-BCED-DF1628C74A27}"/>
    <hyperlink ref="K3" r:id="rId14" xr:uid="{97F6C396-4A2F-4B7F-8DFC-008D82BE69B4}"/>
    <hyperlink ref="K7" r:id="rId15" xr:uid="{3EDACE25-C44A-4596-928D-4539B0363B3D}"/>
    <hyperlink ref="K9" r:id="rId16" xr:uid="{B2D63178-C172-4A0A-8B8B-B22E2E95637A}"/>
    <hyperlink ref="K19" r:id="rId17" xr:uid="{952F57C4-C72E-4CB7-8F77-E24A2954077D}"/>
    <hyperlink ref="K22" r:id="rId18" xr:uid="{ACE6BD23-7406-44F1-8130-5A4AC6DE839C}"/>
    <hyperlink ref="K24" r:id="rId19" xr:uid="{7536D184-7B3D-42A7-8A95-F6249A615D3A}"/>
    <hyperlink ref="K25" r:id="rId20" xr:uid="{3643E214-24A9-46DC-AD9C-FAAE00507599}"/>
    <hyperlink ref="K28" r:id="rId21" xr:uid="{F2EFD623-6FB1-4D80-8B71-09103FD1F23F}"/>
    <hyperlink ref="K31" r:id="rId22" xr:uid="{B4A5F376-FD02-4A2A-BC70-EEB987CD0998}"/>
    <hyperlink ref="K32" r:id="rId23" xr:uid="{8117970B-F62E-4352-956E-B98E98331BE9}"/>
    <hyperlink ref="K38" r:id="rId24" xr:uid="{2A555ED5-378E-446C-B8DC-7468A69FE74F}"/>
    <hyperlink ref="AI4" r:id="rId25" xr:uid="{F9BEFDB0-9954-439F-8E61-F4C1825311B4}"/>
    <hyperlink ref="AI5" r:id="rId26" xr:uid="{525CE509-B69F-4735-A7B9-CDE8991305FD}"/>
    <hyperlink ref="AI38" r:id="rId27" xr:uid="{1D36D8A1-1C96-4975-86FE-78275A1B3B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2.xml><?xml version="1.0" encoding="utf-8"?>
<ds:datastoreItem xmlns:ds="http://schemas.openxmlformats.org/officeDocument/2006/customXml" ds:itemID="{92952D86-65D2-477B-B6B8-FD707017E8B5}">
  <ds:schemaRefs>
    <ds:schemaRef ds:uri="http://schemas.microsoft.com/office/2006/metadata/properties"/>
    <ds:schemaRef ds:uri="http://purl.org/dc/elements/1.1/"/>
    <ds:schemaRef ds:uri="http://purl.org/dc/terms/"/>
    <ds:schemaRef ds:uri="29022280-377e-41de-b245-c25a8a76d753"/>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7ABD9B9-1F65-41C2-B31E-C00400FB89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