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tho\Risk &amp; Policy Analysts Ltd\HBM4EU 2 - Documents\Reports\Mapping docs\finals\"/>
    </mc:Choice>
  </mc:AlternateContent>
  <xr:revisionPtr revIDLastSave="4" documentId="8_{63DF86BC-3CF2-401A-B7DB-FECDB4B05DDB}" xr6:coauthVersionLast="45" xr6:coauthVersionMax="45" xr10:uidLastSave="{4E6F4A02-21B8-4310-BA3C-6C69D46BEE6E}"/>
  <bookViews>
    <workbookView xWindow="28680" yWindow="-120" windowWidth="24240" windowHeight="13140" firstSheet="1" activeTab="2" xr2:uid="{6FD5A6E4-80A5-4E36-9FEA-5FF0BBDCD9BE}"/>
  </bookViews>
  <sheets>
    <sheet name="Public consultations" sheetId="16"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Profess+consumer" sheetId="11" r:id="rId12"/>
    <sheet name="Table 12 Class+OSH+waste" sheetId="12" r:id="rId13"/>
    <sheet name="Table 13 Environmental" sheetId="14" r:id="rId14"/>
  </sheets>
  <definedNames>
    <definedName name="_xlnm._FilterDatabase" localSheetId="0" hidden="1">'Public consultations'!$A$2:$I$20</definedName>
    <definedName name="_xlnm._FilterDatabase" localSheetId="1" hidden="1">'Table 1'!$A$3:$H$21</definedName>
    <definedName name="_xlnm._FilterDatabase" localSheetId="10" hidden="1">'Table 10'!$A$3:$H$21</definedName>
    <definedName name="_xlnm._FilterDatabase" localSheetId="11" hidden="1">'Table 11 Profess+consumer'!$A$2:$H$20</definedName>
    <definedName name="_xlnm._FilterDatabase" localSheetId="12" hidden="1">'Table 12 Class+OSH+waste'!$A$2:$H$20</definedName>
    <definedName name="_xlnm._FilterDatabase" localSheetId="13" hidden="1">'Table 13 Environmental'!$A$3:$H$21</definedName>
    <definedName name="_xlnm._FilterDatabase" localSheetId="2" hidden="1">'Table 2'!$A$2:$AF$20</definedName>
    <definedName name="_xlnm._FilterDatabase" localSheetId="3" hidden="1">'Table 3'!$A$2:$H$20</definedName>
    <definedName name="_xlnm._FilterDatabase" localSheetId="4" hidden="1">'Table 4'!$A$2:$H$20</definedName>
    <definedName name="_xlnm._FilterDatabase" localSheetId="5" hidden="1">'Table 5'!$A$2:$H$20</definedName>
    <definedName name="_xlnm._FilterDatabase" localSheetId="6" hidden="1">'Table 6'!$A$2:$H$20</definedName>
    <definedName name="_xlnm._FilterDatabase" localSheetId="7" hidden="1">'Table 7'!$A$2:$H$20</definedName>
    <definedName name="_xlnm._FilterDatabase" localSheetId="8" hidden="1">'Table 8'!$A$2:$H$20</definedName>
    <definedName name="_xlnm._FilterDatabase" localSheetId="9" hidden="1">'Table 9'!$A$2:$H$20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C3" i="2"/>
  <c r="D3" i="2"/>
  <c r="E3" i="2"/>
  <c r="F3" i="2"/>
  <c r="G3" i="2"/>
  <c r="H3" i="2"/>
  <c r="K3" i="2"/>
  <c r="AH3" i="2"/>
  <c r="AI3" i="2"/>
  <c r="BB3" i="2"/>
  <c r="I3" i="2" s="1"/>
  <c r="BC3" i="2"/>
  <c r="J3" i="2" s="1"/>
  <c r="BD3" i="2"/>
  <c r="L3" i="2" s="1"/>
  <c r="BE3" i="2"/>
  <c r="M3" i="2" s="1"/>
  <c r="BF3" i="2"/>
  <c r="N3" i="2" s="1"/>
  <c r="BG3" i="2"/>
  <c r="O3" i="2" s="1"/>
  <c r="BH3" i="2"/>
  <c r="P3" i="2" s="1"/>
  <c r="BI3" i="2"/>
  <c r="Q3" i="2" s="1"/>
  <c r="BJ3" i="2"/>
  <c r="R3" i="2" s="1"/>
  <c r="BK3" i="2"/>
  <c r="S3" i="2" s="1"/>
  <c r="BL3" i="2"/>
  <c r="T3" i="2" s="1"/>
  <c r="BM3" i="2"/>
  <c r="U3" i="2" s="1"/>
  <c r="BN3" i="2"/>
  <c r="V3" i="2" s="1"/>
  <c r="BO3" i="2"/>
  <c r="W3" i="2" s="1"/>
  <c r="BP3" i="2"/>
  <c r="X3" i="2" s="1"/>
  <c r="BQ3" i="2"/>
  <c r="Y3" i="2" s="1"/>
  <c r="BR3" i="2"/>
  <c r="Z3" i="2" s="1"/>
  <c r="BS3" i="2"/>
  <c r="AA3" i="2" s="1"/>
  <c r="BU3" i="2"/>
  <c r="AC3" i="2" s="1"/>
  <c r="BV3" i="2"/>
  <c r="AD3" i="2" s="1"/>
  <c r="BW3" i="2"/>
  <c r="AE3" i="2" s="1"/>
  <c r="BX3" i="2"/>
  <c r="AF3" i="2" s="1"/>
  <c r="B4" i="2"/>
  <c r="C4" i="2"/>
  <c r="D4" i="2"/>
  <c r="E4" i="2"/>
  <c r="F4" i="2"/>
  <c r="G4" i="2"/>
  <c r="H4" i="2"/>
  <c r="K4" i="2"/>
  <c r="P4" i="2"/>
  <c r="AH4" i="2"/>
  <c r="AI4" i="2"/>
  <c r="BB4" i="2"/>
  <c r="I4" i="2" s="1"/>
  <c r="BC4" i="2"/>
  <c r="J4" i="2" s="1"/>
  <c r="BD4" i="2"/>
  <c r="L4" i="2" s="1"/>
  <c r="BE4" i="2"/>
  <c r="M4" i="2" s="1"/>
  <c r="BF4" i="2"/>
  <c r="N4" i="2" s="1"/>
  <c r="BG4" i="2"/>
  <c r="O4" i="2" s="1"/>
  <c r="BH4" i="2"/>
  <c r="BI4" i="2"/>
  <c r="Q4" i="2" s="1"/>
  <c r="BJ4" i="2"/>
  <c r="R4" i="2" s="1"/>
  <c r="BK4" i="2"/>
  <c r="S4" i="2" s="1"/>
  <c r="BL4" i="2"/>
  <c r="T4" i="2" s="1"/>
  <c r="BM4" i="2"/>
  <c r="U4" i="2" s="1"/>
  <c r="BN4" i="2"/>
  <c r="V4" i="2" s="1"/>
  <c r="BO4" i="2"/>
  <c r="W4" i="2" s="1"/>
  <c r="BP4" i="2"/>
  <c r="X4" i="2" s="1"/>
  <c r="BQ4" i="2"/>
  <c r="Y4" i="2" s="1"/>
  <c r="BR4" i="2"/>
  <c r="Z4" i="2" s="1"/>
  <c r="BS4" i="2"/>
  <c r="AA4" i="2" s="1"/>
  <c r="BU4" i="2"/>
  <c r="AC4" i="2" s="1"/>
  <c r="BV4" i="2"/>
  <c r="AD4" i="2" s="1"/>
  <c r="BW4" i="2"/>
  <c r="AE4" i="2" s="1"/>
  <c r="BX4" i="2"/>
  <c r="AF4" i="2" s="1"/>
  <c r="B5" i="2"/>
  <c r="C5" i="2"/>
  <c r="D5" i="2"/>
  <c r="E5" i="2"/>
  <c r="F5" i="2"/>
  <c r="G5" i="2"/>
  <c r="H5" i="2"/>
  <c r="K5" i="2"/>
  <c r="AH5" i="2"/>
  <c r="AI5" i="2"/>
  <c r="BB5" i="2"/>
  <c r="I5" i="2" s="1"/>
  <c r="BC5" i="2"/>
  <c r="J5" i="2" s="1"/>
  <c r="BD5" i="2"/>
  <c r="L5" i="2" s="1"/>
  <c r="BE5" i="2"/>
  <c r="M5" i="2" s="1"/>
  <c r="BF5" i="2"/>
  <c r="N5" i="2" s="1"/>
  <c r="BG5" i="2"/>
  <c r="O5" i="2" s="1"/>
  <c r="BH5" i="2"/>
  <c r="P5" i="2" s="1"/>
  <c r="BI5" i="2"/>
  <c r="Q5" i="2" s="1"/>
  <c r="BJ5" i="2"/>
  <c r="R5" i="2" s="1"/>
  <c r="BK5" i="2"/>
  <c r="S5" i="2" s="1"/>
  <c r="BL5" i="2"/>
  <c r="T5" i="2" s="1"/>
  <c r="BM5" i="2"/>
  <c r="U5" i="2" s="1"/>
  <c r="BN5" i="2"/>
  <c r="V5" i="2" s="1"/>
  <c r="BO5" i="2"/>
  <c r="W5" i="2" s="1"/>
  <c r="BP5" i="2"/>
  <c r="X5" i="2" s="1"/>
  <c r="BQ5" i="2"/>
  <c r="Y5" i="2" s="1"/>
  <c r="BR5" i="2"/>
  <c r="Z5" i="2" s="1"/>
  <c r="BS5" i="2"/>
  <c r="AA5" i="2" s="1"/>
  <c r="BU5" i="2"/>
  <c r="AC5" i="2" s="1"/>
  <c r="BV5" i="2"/>
  <c r="AD5" i="2" s="1"/>
  <c r="BW5" i="2"/>
  <c r="AE5" i="2" s="1"/>
  <c r="BX5" i="2"/>
  <c r="AF5" i="2" s="1"/>
  <c r="B6" i="2"/>
  <c r="C6" i="2"/>
  <c r="D6" i="2"/>
  <c r="E6" i="2"/>
  <c r="F6" i="2"/>
  <c r="G6" i="2"/>
  <c r="H6" i="2"/>
  <c r="K6" i="2"/>
  <c r="AH6" i="2"/>
  <c r="AI6" i="2"/>
  <c r="BB6" i="2"/>
  <c r="I6" i="2" s="1"/>
  <c r="BC6" i="2"/>
  <c r="J6" i="2" s="1"/>
  <c r="BD6" i="2"/>
  <c r="L6" i="2" s="1"/>
  <c r="BE6" i="2"/>
  <c r="M6" i="2" s="1"/>
  <c r="BF6" i="2"/>
  <c r="N6" i="2" s="1"/>
  <c r="BG6" i="2"/>
  <c r="O6" i="2" s="1"/>
  <c r="BH6" i="2"/>
  <c r="P6" i="2" s="1"/>
  <c r="BI6" i="2"/>
  <c r="Q6" i="2" s="1"/>
  <c r="BJ6" i="2"/>
  <c r="R6" i="2" s="1"/>
  <c r="BK6" i="2"/>
  <c r="S6" i="2" s="1"/>
  <c r="BL6" i="2"/>
  <c r="T6" i="2" s="1"/>
  <c r="BM6" i="2"/>
  <c r="U6" i="2" s="1"/>
  <c r="BN6" i="2"/>
  <c r="V6" i="2" s="1"/>
  <c r="BO6" i="2"/>
  <c r="W6" i="2" s="1"/>
  <c r="BP6" i="2"/>
  <c r="X6" i="2" s="1"/>
  <c r="BQ6" i="2"/>
  <c r="Y6" i="2" s="1"/>
  <c r="BR6" i="2"/>
  <c r="Z6" i="2" s="1"/>
  <c r="BS6" i="2"/>
  <c r="AA6" i="2" s="1"/>
  <c r="BU6" i="2"/>
  <c r="AC6" i="2" s="1"/>
  <c r="BV6" i="2"/>
  <c r="AD6" i="2" s="1"/>
  <c r="BW6" i="2"/>
  <c r="AE6" i="2" s="1"/>
  <c r="BX6" i="2"/>
  <c r="AF6" i="2" s="1"/>
  <c r="B7" i="2"/>
  <c r="C7" i="2"/>
  <c r="D7" i="2"/>
  <c r="E7" i="2"/>
  <c r="F7" i="2"/>
  <c r="G7" i="2"/>
  <c r="H7" i="2"/>
  <c r="K7" i="2"/>
  <c r="M7" i="2"/>
  <c r="AH7" i="2"/>
  <c r="AI7" i="2"/>
  <c r="BB7" i="2"/>
  <c r="I7" i="2" s="1"/>
  <c r="BC7" i="2"/>
  <c r="J7" i="2" s="1"/>
  <c r="BD7" i="2"/>
  <c r="L7" i="2" s="1"/>
  <c r="BE7" i="2"/>
  <c r="BF7" i="2"/>
  <c r="N7" i="2" s="1"/>
  <c r="BG7" i="2"/>
  <c r="O7" i="2" s="1"/>
  <c r="BH7" i="2"/>
  <c r="P7" i="2" s="1"/>
  <c r="BI7" i="2"/>
  <c r="Q7" i="2" s="1"/>
  <c r="BJ7" i="2"/>
  <c r="R7" i="2" s="1"/>
  <c r="BK7" i="2"/>
  <c r="S7" i="2" s="1"/>
  <c r="BL7" i="2"/>
  <c r="T7" i="2" s="1"/>
  <c r="BM7" i="2"/>
  <c r="U7" i="2" s="1"/>
  <c r="BN7" i="2"/>
  <c r="V7" i="2" s="1"/>
  <c r="BO7" i="2"/>
  <c r="W7" i="2" s="1"/>
  <c r="BP7" i="2"/>
  <c r="X7" i="2" s="1"/>
  <c r="BQ7" i="2"/>
  <c r="Y7" i="2" s="1"/>
  <c r="BR7" i="2"/>
  <c r="Z7" i="2" s="1"/>
  <c r="BS7" i="2"/>
  <c r="AA7" i="2" s="1"/>
  <c r="BU7" i="2"/>
  <c r="AC7" i="2" s="1"/>
  <c r="BV7" i="2"/>
  <c r="AD7" i="2" s="1"/>
  <c r="BW7" i="2"/>
  <c r="AE7" i="2" s="1"/>
  <c r="BX7" i="2"/>
  <c r="AF7" i="2" s="1"/>
  <c r="B8" i="2"/>
  <c r="C8" i="2"/>
  <c r="D8" i="2"/>
  <c r="E8" i="2"/>
  <c r="F8" i="2"/>
  <c r="G8" i="2"/>
  <c r="H8" i="2"/>
  <c r="K8" i="2"/>
  <c r="AH8" i="2"/>
  <c r="AI8" i="2"/>
  <c r="BB8" i="2"/>
  <c r="I8" i="2" s="1"/>
  <c r="BC8" i="2"/>
  <c r="J8" i="2" s="1"/>
  <c r="BD8" i="2"/>
  <c r="L8" i="2" s="1"/>
  <c r="BE8" i="2"/>
  <c r="M8" i="2" s="1"/>
  <c r="BF8" i="2"/>
  <c r="N8" i="2" s="1"/>
  <c r="BG8" i="2"/>
  <c r="O8" i="2" s="1"/>
  <c r="BH8" i="2"/>
  <c r="P8" i="2" s="1"/>
  <c r="BI8" i="2"/>
  <c r="Q8" i="2" s="1"/>
  <c r="BJ8" i="2"/>
  <c r="R8" i="2" s="1"/>
  <c r="BK8" i="2"/>
  <c r="S8" i="2" s="1"/>
  <c r="BL8" i="2"/>
  <c r="T8" i="2" s="1"/>
  <c r="BM8" i="2"/>
  <c r="U8" i="2" s="1"/>
  <c r="BN8" i="2"/>
  <c r="V8" i="2" s="1"/>
  <c r="BO8" i="2"/>
  <c r="W8" i="2" s="1"/>
  <c r="BP8" i="2"/>
  <c r="X8" i="2" s="1"/>
  <c r="BQ8" i="2"/>
  <c r="Y8" i="2" s="1"/>
  <c r="BR8" i="2"/>
  <c r="Z8" i="2" s="1"/>
  <c r="BS8" i="2"/>
  <c r="AA8" i="2" s="1"/>
  <c r="BU8" i="2"/>
  <c r="AC8" i="2" s="1"/>
  <c r="BV8" i="2"/>
  <c r="AD8" i="2" s="1"/>
  <c r="BW8" i="2"/>
  <c r="AE8" i="2" s="1"/>
  <c r="BX8" i="2"/>
  <c r="AF8" i="2" s="1"/>
  <c r="B9" i="2"/>
  <c r="C9" i="2"/>
  <c r="D9" i="2"/>
  <c r="E9" i="2"/>
  <c r="F9" i="2"/>
  <c r="G9" i="2"/>
  <c r="H9" i="2"/>
  <c r="K9" i="2"/>
  <c r="AH9" i="2"/>
  <c r="AI9" i="2"/>
  <c r="BB9" i="2"/>
  <c r="I9" i="2" s="1"/>
  <c r="BC9" i="2"/>
  <c r="J9" i="2" s="1"/>
  <c r="BD9" i="2"/>
  <c r="L9" i="2" s="1"/>
  <c r="BE9" i="2"/>
  <c r="M9" i="2" s="1"/>
  <c r="BF9" i="2"/>
  <c r="N9" i="2" s="1"/>
  <c r="BG9" i="2"/>
  <c r="O9" i="2" s="1"/>
  <c r="BH9" i="2"/>
  <c r="P9" i="2" s="1"/>
  <c r="BI9" i="2"/>
  <c r="Q9" i="2" s="1"/>
  <c r="BJ9" i="2"/>
  <c r="R9" i="2" s="1"/>
  <c r="BK9" i="2"/>
  <c r="S9" i="2" s="1"/>
  <c r="BL9" i="2"/>
  <c r="T9" i="2" s="1"/>
  <c r="BM9" i="2"/>
  <c r="U9" i="2" s="1"/>
  <c r="BN9" i="2"/>
  <c r="V9" i="2" s="1"/>
  <c r="BO9" i="2"/>
  <c r="W9" i="2" s="1"/>
  <c r="BP9" i="2"/>
  <c r="X9" i="2" s="1"/>
  <c r="BQ9" i="2"/>
  <c r="Y9" i="2" s="1"/>
  <c r="BR9" i="2"/>
  <c r="Z9" i="2" s="1"/>
  <c r="BS9" i="2"/>
  <c r="AA9" i="2" s="1"/>
  <c r="BU9" i="2"/>
  <c r="AC9" i="2" s="1"/>
  <c r="BV9" i="2"/>
  <c r="AD9" i="2" s="1"/>
  <c r="BW9" i="2"/>
  <c r="AE9" i="2" s="1"/>
  <c r="BX9" i="2"/>
  <c r="AF9" i="2" s="1"/>
  <c r="B10" i="2"/>
  <c r="C10" i="2"/>
  <c r="D10" i="2"/>
  <c r="E10" i="2"/>
  <c r="F10" i="2"/>
  <c r="G10" i="2"/>
  <c r="H10" i="2"/>
  <c r="K10" i="2"/>
  <c r="AH10" i="2"/>
  <c r="AI10" i="2"/>
  <c r="BB10" i="2"/>
  <c r="I10" i="2" s="1"/>
  <c r="BC10" i="2"/>
  <c r="J10" i="2" s="1"/>
  <c r="BD10" i="2"/>
  <c r="L10" i="2" s="1"/>
  <c r="BE10" i="2"/>
  <c r="M10" i="2" s="1"/>
  <c r="BF10" i="2"/>
  <c r="N10" i="2" s="1"/>
  <c r="BG10" i="2"/>
  <c r="O10" i="2" s="1"/>
  <c r="BH10" i="2"/>
  <c r="P10" i="2" s="1"/>
  <c r="BI10" i="2"/>
  <c r="Q10" i="2" s="1"/>
  <c r="BJ10" i="2"/>
  <c r="R10" i="2" s="1"/>
  <c r="BK10" i="2"/>
  <c r="S10" i="2" s="1"/>
  <c r="BL10" i="2"/>
  <c r="T10" i="2" s="1"/>
  <c r="BM10" i="2"/>
  <c r="U10" i="2" s="1"/>
  <c r="BN10" i="2"/>
  <c r="V10" i="2" s="1"/>
  <c r="BO10" i="2"/>
  <c r="W10" i="2" s="1"/>
  <c r="BP10" i="2"/>
  <c r="X10" i="2" s="1"/>
  <c r="BQ10" i="2"/>
  <c r="Y10" i="2" s="1"/>
  <c r="BR10" i="2"/>
  <c r="Z10" i="2" s="1"/>
  <c r="BS10" i="2"/>
  <c r="AA10" i="2" s="1"/>
  <c r="BU10" i="2"/>
  <c r="AC10" i="2" s="1"/>
  <c r="BV10" i="2"/>
  <c r="AD10" i="2" s="1"/>
  <c r="BW10" i="2"/>
  <c r="AE10" i="2" s="1"/>
  <c r="BX10" i="2"/>
  <c r="AF10" i="2" s="1"/>
  <c r="B11" i="2"/>
  <c r="C11" i="2"/>
  <c r="D11" i="2"/>
  <c r="E11" i="2"/>
  <c r="F11" i="2"/>
  <c r="G11" i="2"/>
  <c r="H11" i="2"/>
  <c r="K11" i="2"/>
  <c r="AH11" i="2"/>
  <c r="AI11" i="2"/>
  <c r="BB11" i="2"/>
  <c r="I11" i="2" s="1"/>
  <c r="BC11" i="2"/>
  <c r="J11" i="2" s="1"/>
  <c r="BD11" i="2"/>
  <c r="L11" i="2" s="1"/>
  <c r="BE11" i="2"/>
  <c r="M11" i="2" s="1"/>
  <c r="BF11" i="2"/>
  <c r="N11" i="2" s="1"/>
  <c r="BG11" i="2"/>
  <c r="O11" i="2" s="1"/>
  <c r="BH11" i="2"/>
  <c r="P11" i="2" s="1"/>
  <c r="BI11" i="2"/>
  <c r="Q11" i="2" s="1"/>
  <c r="BJ11" i="2"/>
  <c r="R11" i="2" s="1"/>
  <c r="BK11" i="2"/>
  <c r="S11" i="2" s="1"/>
  <c r="BL11" i="2"/>
  <c r="T11" i="2" s="1"/>
  <c r="BM11" i="2"/>
  <c r="U11" i="2" s="1"/>
  <c r="BN11" i="2"/>
  <c r="V11" i="2" s="1"/>
  <c r="BO11" i="2"/>
  <c r="W11" i="2" s="1"/>
  <c r="BP11" i="2"/>
  <c r="X11" i="2" s="1"/>
  <c r="BQ11" i="2"/>
  <c r="Y11" i="2" s="1"/>
  <c r="BR11" i="2"/>
  <c r="Z11" i="2" s="1"/>
  <c r="BS11" i="2"/>
  <c r="AA11" i="2" s="1"/>
  <c r="BU11" i="2"/>
  <c r="AC11" i="2" s="1"/>
  <c r="BV11" i="2"/>
  <c r="AD11" i="2" s="1"/>
  <c r="BW11" i="2"/>
  <c r="AE11" i="2" s="1"/>
  <c r="BX11" i="2"/>
  <c r="AF11" i="2" s="1"/>
  <c r="B12" i="2"/>
  <c r="C12" i="2"/>
  <c r="D12" i="2"/>
  <c r="E12" i="2"/>
  <c r="F12" i="2"/>
  <c r="G12" i="2"/>
  <c r="H12" i="2"/>
  <c r="K12" i="2"/>
  <c r="AH12" i="2"/>
  <c r="AI12" i="2"/>
  <c r="BB12" i="2"/>
  <c r="I12" i="2" s="1"/>
  <c r="BC12" i="2"/>
  <c r="J12" i="2" s="1"/>
  <c r="BD12" i="2"/>
  <c r="L12" i="2" s="1"/>
  <c r="BE12" i="2"/>
  <c r="M12" i="2" s="1"/>
  <c r="BF12" i="2"/>
  <c r="N12" i="2" s="1"/>
  <c r="BG12" i="2"/>
  <c r="O12" i="2" s="1"/>
  <c r="BH12" i="2"/>
  <c r="P12" i="2" s="1"/>
  <c r="BI12" i="2"/>
  <c r="Q12" i="2" s="1"/>
  <c r="BJ12" i="2"/>
  <c r="R12" i="2" s="1"/>
  <c r="BK12" i="2"/>
  <c r="S12" i="2" s="1"/>
  <c r="BL12" i="2"/>
  <c r="T12" i="2" s="1"/>
  <c r="BM12" i="2"/>
  <c r="U12" i="2" s="1"/>
  <c r="BN12" i="2"/>
  <c r="V12" i="2" s="1"/>
  <c r="BO12" i="2"/>
  <c r="W12" i="2" s="1"/>
  <c r="BP12" i="2"/>
  <c r="X12" i="2" s="1"/>
  <c r="BQ12" i="2"/>
  <c r="Y12" i="2" s="1"/>
  <c r="BR12" i="2"/>
  <c r="Z12" i="2" s="1"/>
  <c r="BS12" i="2"/>
  <c r="AA12" i="2" s="1"/>
  <c r="BU12" i="2"/>
  <c r="AC12" i="2" s="1"/>
  <c r="BV12" i="2"/>
  <c r="AD12" i="2" s="1"/>
  <c r="BW12" i="2"/>
  <c r="AE12" i="2" s="1"/>
  <c r="BX12" i="2"/>
  <c r="AF12" i="2" s="1"/>
  <c r="B13" i="2"/>
  <c r="C13" i="2"/>
  <c r="D13" i="2"/>
  <c r="E13" i="2"/>
  <c r="F13" i="2"/>
  <c r="G13" i="2"/>
  <c r="H13" i="2"/>
  <c r="K13" i="2"/>
  <c r="AH13" i="2"/>
  <c r="AI13" i="2"/>
  <c r="BB13" i="2"/>
  <c r="I13" i="2" s="1"/>
  <c r="BC13" i="2"/>
  <c r="J13" i="2" s="1"/>
  <c r="BD13" i="2"/>
  <c r="L13" i="2" s="1"/>
  <c r="BE13" i="2"/>
  <c r="M13" i="2" s="1"/>
  <c r="BF13" i="2"/>
  <c r="N13" i="2" s="1"/>
  <c r="BG13" i="2"/>
  <c r="O13" i="2" s="1"/>
  <c r="BH13" i="2"/>
  <c r="P13" i="2" s="1"/>
  <c r="BI13" i="2"/>
  <c r="Q13" i="2" s="1"/>
  <c r="BJ13" i="2"/>
  <c r="R13" i="2" s="1"/>
  <c r="BK13" i="2"/>
  <c r="S13" i="2" s="1"/>
  <c r="BL13" i="2"/>
  <c r="T13" i="2" s="1"/>
  <c r="BM13" i="2"/>
  <c r="U13" i="2" s="1"/>
  <c r="BN13" i="2"/>
  <c r="V13" i="2" s="1"/>
  <c r="BO13" i="2"/>
  <c r="W13" i="2" s="1"/>
  <c r="BP13" i="2"/>
  <c r="X13" i="2" s="1"/>
  <c r="BQ13" i="2"/>
  <c r="Y13" i="2" s="1"/>
  <c r="BR13" i="2"/>
  <c r="Z13" i="2" s="1"/>
  <c r="BS13" i="2"/>
  <c r="AA13" i="2" s="1"/>
  <c r="BU13" i="2"/>
  <c r="AC13" i="2" s="1"/>
  <c r="BV13" i="2"/>
  <c r="AD13" i="2" s="1"/>
  <c r="BW13" i="2"/>
  <c r="AE13" i="2" s="1"/>
  <c r="BX13" i="2"/>
  <c r="AF13" i="2" s="1"/>
  <c r="B14" i="2"/>
  <c r="C14" i="2"/>
  <c r="D14" i="2"/>
  <c r="E14" i="2"/>
  <c r="F14" i="2"/>
  <c r="G14" i="2"/>
  <c r="H14" i="2"/>
  <c r="K14" i="2"/>
  <c r="AH14" i="2"/>
  <c r="AI14" i="2"/>
  <c r="BB14" i="2"/>
  <c r="I14" i="2" s="1"/>
  <c r="BC14" i="2"/>
  <c r="J14" i="2" s="1"/>
  <c r="BD14" i="2"/>
  <c r="L14" i="2" s="1"/>
  <c r="BE14" i="2"/>
  <c r="M14" i="2" s="1"/>
  <c r="BF14" i="2"/>
  <c r="N14" i="2" s="1"/>
  <c r="BG14" i="2"/>
  <c r="O14" i="2" s="1"/>
  <c r="BH14" i="2"/>
  <c r="P14" i="2" s="1"/>
  <c r="BI14" i="2"/>
  <c r="Q14" i="2" s="1"/>
  <c r="BJ14" i="2"/>
  <c r="R14" i="2" s="1"/>
  <c r="BK14" i="2"/>
  <c r="S14" i="2" s="1"/>
  <c r="BL14" i="2"/>
  <c r="T14" i="2" s="1"/>
  <c r="BM14" i="2"/>
  <c r="U14" i="2" s="1"/>
  <c r="BN14" i="2"/>
  <c r="V14" i="2" s="1"/>
  <c r="BO14" i="2"/>
  <c r="W14" i="2" s="1"/>
  <c r="BP14" i="2"/>
  <c r="X14" i="2" s="1"/>
  <c r="BQ14" i="2"/>
  <c r="Y14" i="2" s="1"/>
  <c r="BR14" i="2"/>
  <c r="Z14" i="2" s="1"/>
  <c r="BS14" i="2"/>
  <c r="AA14" i="2" s="1"/>
  <c r="BU14" i="2"/>
  <c r="AC14" i="2" s="1"/>
  <c r="BV14" i="2"/>
  <c r="AD14" i="2" s="1"/>
  <c r="BW14" i="2"/>
  <c r="AE14" i="2" s="1"/>
  <c r="BX14" i="2"/>
  <c r="AF14" i="2" s="1"/>
  <c r="B15" i="2"/>
  <c r="C15" i="2"/>
  <c r="D15" i="2"/>
  <c r="E15" i="2"/>
  <c r="F15" i="2"/>
  <c r="G15" i="2"/>
  <c r="H15" i="2"/>
  <c r="K15" i="2"/>
  <c r="AH15" i="2"/>
  <c r="AI15" i="2"/>
  <c r="BB15" i="2"/>
  <c r="I15" i="2" s="1"/>
  <c r="BC15" i="2"/>
  <c r="J15" i="2" s="1"/>
  <c r="BD15" i="2"/>
  <c r="L15" i="2" s="1"/>
  <c r="BE15" i="2"/>
  <c r="M15" i="2" s="1"/>
  <c r="BF15" i="2"/>
  <c r="N15" i="2" s="1"/>
  <c r="BG15" i="2"/>
  <c r="O15" i="2" s="1"/>
  <c r="BH15" i="2"/>
  <c r="P15" i="2" s="1"/>
  <c r="BI15" i="2"/>
  <c r="Q15" i="2" s="1"/>
  <c r="BJ15" i="2"/>
  <c r="R15" i="2" s="1"/>
  <c r="BK15" i="2"/>
  <c r="S15" i="2" s="1"/>
  <c r="BL15" i="2"/>
  <c r="T15" i="2" s="1"/>
  <c r="BM15" i="2"/>
  <c r="U15" i="2" s="1"/>
  <c r="BN15" i="2"/>
  <c r="V15" i="2" s="1"/>
  <c r="BO15" i="2"/>
  <c r="W15" i="2" s="1"/>
  <c r="BP15" i="2"/>
  <c r="X15" i="2" s="1"/>
  <c r="BQ15" i="2"/>
  <c r="Y15" i="2" s="1"/>
  <c r="BR15" i="2"/>
  <c r="Z15" i="2" s="1"/>
  <c r="BS15" i="2"/>
  <c r="AA15" i="2" s="1"/>
  <c r="BU15" i="2"/>
  <c r="AC15" i="2" s="1"/>
  <c r="BV15" i="2"/>
  <c r="AD15" i="2" s="1"/>
  <c r="BW15" i="2"/>
  <c r="AE15" i="2" s="1"/>
  <c r="BX15" i="2"/>
  <c r="AF15" i="2" s="1"/>
  <c r="B16" i="2"/>
  <c r="C16" i="2"/>
  <c r="D16" i="2"/>
  <c r="E16" i="2"/>
  <c r="F16" i="2"/>
  <c r="G16" i="2"/>
  <c r="H16" i="2"/>
  <c r="K16" i="2"/>
  <c r="AH16" i="2"/>
  <c r="AI16" i="2"/>
  <c r="BB16" i="2"/>
  <c r="I16" i="2" s="1"/>
  <c r="BC16" i="2"/>
  <c r="J16" i="2" s="1"/>
  <c r="BD16" i="2"/>
  <c r="L16" i="2" s="1"/>
  <c r="BE16" i="2"/>
  <c r="M16" i="2" s="1"/>
  <c r="BF16" i="2"/>
  <c r="N16" i="2" s="1"/>
  <c r="BG16" i="2"/>
  <c r="O16" i="2" s="1"/>
  <c r="BH16" i="2"/>
  <c r="P16" i="2" s="1"/>
  <c r="BI16" i="2"/>
  <c r="Q16" i="2" s="1"/>
  <c r="BJ16" i="2"/>
  <c r="R16" i="2" s="1"/>
  <c r="BK16" i="2"/>
  <c r="S16" i="2" s="1"/>
  <c r="BL16" i="2"/>
  <c r="T16" i="2" s="1"/>
  <c r="BM16" i="2"/>
  <c r="U16" i="2" s="1"/>
  <c r="BN16" i="2"/>
  <c r="V16" i="2" s="1"/>
  <c r="BO16" i="2"/>
  <c r="W16" i="2" s="1"/>
  <c r="BP16" i="2"/>
  <c r="X16" i="2" s="1"/>
  <c r="BQ16" i="2"/>
  <c r="Y16" i="2" s="1"/>
  <c r="BR16" i="2"/>
  <c r="Z16" i="2" s="1"/>
  <c r="BS16" i="2"/>
  <c r="AA16" i="2" s="1"/>
  <c r="BU16" i="2"/>
  <c r="AC16" i="2" s="1"/>
  <c r="BV16" i="2"/>
  <c r="AD16" i="2" s="1"/>
  <c r="BW16" i="2"/>
  <c r="AE16" i="2" s="1"/>
  <c r="BX16" i="2"/>
  <c r="AF16" i="2" s="1"/>
  <c r="B17" i="2"/>
  <c r="C17" i="2"/>
  <c r="D17" i="2"/>
  <c r="E17" i="2"/>
  <c r="F17" i="2"/>
  <c r="G17" i="2"/>
  <c r="H17" i="2"/>
  <c r="K17" i="2"/>
  <c r="AH17" i="2"/>
  <c r="AI17" i="2"/>
  <c r="BB17" i="2"/>
  <c r="I17" i="2" s="1"/>
  <c r="BC17" i="2"/>
  <c r="J17" i="2" s="1"/>
  <c r="BD17" i="2"/>
  <c r="L17" i="2" s="1"/>
  <c r="BE17" i="2"/>
  <c r="M17" i="2" s="1"/>
  <c r="BF17" i="2"/>
  <c r="N17" i="2" s="1"/>
  <c r="BG17" i="2"/>
  <c r="O17" i="2" s="1"/>
  <c r="BH17" i="2"/>
  <c r="P17" i="2" s="1"/>
  <c r="BI17" i="2"/>
  <c r="Q17" i="2" s="1"/>
  <c r="BJ17" i="2"/>
  <c r="R17" i="2" s="1"/>
  <c r="BK17" i="2"/>
  <c r="S17" i="2" s="1"/>
  <c r="BL17" i="2"/>
  <c r="T17" i="2" s="1"/>
  <c r="BM17" i="2"/>
  <c r="U17" i="2" s="1"/>
  <c r="BN17" i="2"/>
  <c r="V17" i="2" s="1"/>
  <c r="BO17" i="2"/>
  <c r="W17" i="2" s="1"/>
  <c r="BP17" i="2"/>
  <c r="X17" i="2" s="1"/>
  <c r="BQ17" i="2"/>
  <c r="Y17" i="2" s="1"/>
  <c r="BR17" i="2"/>
  <c r="Z17" i="2" s="1"/>
  <c r="BS17" i="2"/>
  <c r="AA17" i="2" s="1"/>
  <c r="BU17" i="2"/>
  <c r="AC17" i="2" s="1"/>
  <c r="BV17" i="2"/>
  <c r="AD17" i="2" s="1"/>
  <c r="BW17" i="2"/>
  <c r="AE17" i="2" s="1"/>
  <c r="BX17" i="2"/>
  <c r="AF17" i="2" s="1"/>
  <c r="B18" i="2"/>
  <c r="C18" i="2"/>
  <c r="D18" i="2"/>
  <c r="E18" i="2"/>
  <c r="F18" i="2"/>
  <c r="G18" i="2"/>
  <c r="H18" i="2"/>
  <c r="K18" i="2"/>
  <c r="AH18" i="2"/>
  <c r="AI18" i="2"/>
  <c r="BB18" i="2"/>
  <c r="I18" i="2" s="1"/>
  <c r="BC18" i="2"/>
  <c r="J18" i="2" s="1"/>
  <c r="BD18" i="2"/>
  <c r="L18" i="2" s="1"/>
  <c r="BE18" i="2"/>
  <c r="M18" i="2" s="1"/>
  <c r="BF18" i="2"/>
  <c r="N18" i="2" s="1"/>
  <c r="BG18" i="2"/>
  <c r="O18" i="2" s="1"/>
  <c r="BH18" i="2"/>
  <c r="P18" i="2" s="1"/>
  <c r="BI18" i="2"/>
  <c r="Q18" i="2" s="1"/>
  <c r="BJ18" i="2"/>
  <c r="R18" i="2" s="1"/>
  <c r="BK18" i="2"/>
  <c r="S18" i="2" s="1"/>
  <c r="BL18" i="2"/>
  <c r="T18" i="2" s="1"/>
  <c r="BM18" i="2"/>
  <c r="U18" i="2" s="1"/>
  <c r="BN18" i="2"/>
  <c r="V18" i="2" s="1"/>
  <c r="BO18" i="2"/>
  <c r="W18" i="2" s="1"/>
  <c r="BP18" i="2"/>
  <c r="X18" i="2" s="1"/>
  <c r="BQ18" i="2"/>
  <c r="Y18" i="2" s="1"/>
  <c r="BR18" i="2"/>
  <c r="Z18" i="2" s="1"/>
  <c r="BS18" i="2"/>
  <c r="AA18" i="2" s="1"/>
  <c r="BU18" i="2"/>
  <c r="AC18" i="2" s="1"/>
  <c r="BV18" i="2"/>
  <c r="AD18" i="2" s="1"/>
  <c r="BW18" i="2"/>
  <c r="AE18" i="2" s="1"/>
  <c r="BX18" i="2"/>
  <c r="AF18" i="2" s="1"/>
  <c r="B19" i="2"/>
  <c r="C19" i="2"/>
  <c r="D19" i="2"/>
  <c r="E19" i="2"/>
  <c r="F19" i="2"/>
  <c r="G19" i="2"/>
  <c r="H19" i="2"/>
  <c r="K19" i="2"/>
  <c r="AH19" i="2"/>
  <c r="AI19" i="2"/>
  <c r="BB19" i="2"/>
  <c r="I19" i="2" s="1"/>
  <c r="BC19" i="2"/>
  <c r="J19" i="2" s="1"/>
  <c r="BD19" i="2"/>
  <c r="L19" i="2" s="1"/>
  <c r="BE19" i="2"/>
  <c r="M19" i="2" s="1"/>
  <c r="BF19" i="2"/>
  <c r="N19" i="2" s="1"/>
  <c r="BG19" i="2"/>
  <c r="O19" i="2" s="1"/>
  <c r="BH19" i="2"/>
  <c r="P19" i="2" s="1"/>
  <c r="BI19" i="2"/>
  <c r="Q19" i="2" s="1"/>
  <c r="BJ19" i="2"/>
  <c r="R19" i="2" s="1"/>
  <c r="BK19" i="2"/>
  <c r="S19" i="2" s="1"/>
  <c r="BL19" i="2"/>
  <c r="T19" i="2" s="1"/>
  <c r="BM19" i="2"/>
  <c r="U19" i="2" s="1"/>
  <c r="BN19" i="2"/>
  <c r="V19" i="2" s="1"/>
  <c r="BO19" i="2"/>
  <c r="W19" i="2" s="1"/>
  <c r="BP19" i="2"/>
  <c r="X19" i="2" s="1"/>
  <c r="BQ19" i="2"/>
  <c r="Y19" i="2" s="1"/>
  <c r="BR19" i="2"/>
  <c r="Z19" i="2" s="1"/>
  <c r="BS19" i="2"/>
  <c r="AA19" i="2" s="1"/>
  <c r="BU19" i="2"/>
  <c r="AC19" i="2" s="1"/>
  <c r="BV19" i="2"/>
  <c r="AD19" i="2" s="1"/>
  <c r="BW19" i="2"/>
  <c r="AE19" i="2" s="1"/>
  <c r="BX19" i="2"/>
  <c r="AF19" i="2" s="1"/>
  <c r="B20" i="2"/>
  <c r="C20" i="2"/>
  <c r="D20" i="2"/>
  <c r="E20" i="2"/>
  <c r="F20" i="2"/>
  <c r="G20" i="2"/>
  <c r="H20" i="2"/>
  <c r="K20" i="2"/>
  <c r="O20" i="2"/>
  <c r="Q20" i="2"/>
  <c r="AH20" i="2"/>
  <c r="AI20" i="2"/>
  <c r="BB20" i="2"/>
  <c r="I20" i="2" s="1"/>
  <c r="BC20" i="2"/>
  <c r="J20" i="2" s="1"/>
  <c r="BD20" i="2"/>
  <c r="L20" i="2" s="1"/>
  <c r="BE20" i="2"/>
  <c r="M20" i="2" s="1"/>
  <c r="BF20" i="2"/>
  <c r="N20" i="2" s="1"/>
  <c r="BG20" i="2"/>
  <c r="BH20" i="2"/>
  <c r="P20" i="2" s="1"/>
  <c r="BI20" i="2"/>
  <c r="BJ20" i="2"/>
  <c r="R20" i="2" s="1"/>
  <c r="BK20" i="2"/>
  <c r="S20" i="2" s="1"/>
  <c r="BL20" i="2"/>
  <c r="T20" i="2" s="1"/>
  <c r="BM20" i="2"/>
  <c r="U20" i="2" s="1"/>
  <c r="BN20" i="2"/>
  <c r="V20" i="2" s="1"/>
  <c r="BO20" i="2"/>
  <c r="W20" i="2" s="1"/>
  <c r="BP20" i="2"/>
  <c r="X20" i="2" s="1"/>
  <c r="BQ20" i="2"/>
  <c r="Y20" i="2" s="1"/>
  <c r="BR20" i="2"/>
  <c r="Z20" i="2" s="1"/>
  <c r="BS20" i="2"/>
  <c r="AA20" i="2" s="1"/>
  <c r="BU20" i="2"/>
  <c r="AC20" i="2" s="1"/>
  <c r="BV20" i="2"/>
  <c r="AD20" i="2" s="1"/>
  <c r="BW20" i="2"/>
  <c r="AE20" i="2" s="1"/>
  <c r="BX20" i="2"/>
  <c r="AF20" i="2" s="1"/>
  <c r="B3" i="3" l="1"/>
  <c r="B4" i="3"/>
  <c r="B5" i="3"/>
  <c r="B6" i="3"/>
  <c r="B7" i="3"/>
  <c r="B8" i="3"/>
  <c r="B9" i="3"/>
  <c r="B10" i="3"/>
  <c r="B11" i="3"/>
  <c r="B12" i="3"/>
  <c r="B13" i="3"/>
  <c r="B14" i="3"/>
  <c r="B15" i="3"/>
  <c r="B16" i="3"/>
  <c r="B17" i="3"/>
  <c r="B18" i="3"/>
  <c r="B19" i="3"/>
  <c r="B20" i="3"/>
  <c r="I20" i="16" l="1"/>
  <c r="H20" i="16"/>
  <c r="G20" i="16"/>
  <c r="F20" i="16"/>
  <c r="E20" i="16"/>
  <c r="D20" i="16"/>
  <c r="C20" i="16"/>
  <c r="I19" i="16"/>
  <c r="H19" i="16"/>
  <c r="G19" i="16"/>
  <c r="F19" i="16"/>
  <c r="E19" i="16"/>
  <c r="D19" i="16"/>
  <c r="C19" i="16"/>
  <c r="I18" i="16"/>
  <c r="H18" i="16"/>
  <c r="G18" i="16"/>
  <c r="F18" i="16"/>
  <c r="E18" i="16"/>
  <c r="D18" i="16"/>
  <c r="C18" i="16"/>
  <c r="I17" i="16"/>
  <c r="H17" i="16"/>
  <c r="G17" i="16"/>
  <c r="F17" i="16"/>
  <c r="E17" i="16"/>
  <c r="D17" i="16"/>
  <c r="C17" i="16"/>
  <c r="I16" i="16"/>
  <c r="H16" i="16"/>
  <c r="G16" i="16"/>
  <c r="F16" i="16"/>
  <c r="E16" i="16"/>
  <c r="D16" i="16"/>
  <c r="C16" i="16"/>
  <c r="I15" i="16"/>
  <c r="H15" i="16"/>
  <c r="G15" i="16"/>
  <c r="F15" i="16"/>
  <c r="E15" i="16"/>
  <c r="D15" i="16"/>
  <c r="C15" i="16"/>
  <c r="I14" i="16"/>
  <c r="H14" i="16"/>
  <c r="G14" i="16"/>
  <c r="F14" i="16"/>
  <c r="E14" i="16"/>
  <c r="D14" i="16"/>
  <c r="C14" i="16"/>
  <c r="I13" i="16"/>
  <c r="H13" i="16"/>
  <c r="G13" i="16"/>
  <c r="F13" i="16"/>
  <c r="E13" i="16"/>
  <c r="D13" i="16"/>
  <c r="C13" i="16"/>
  <c r="I12" i="16"/>
  <c r="H12" i="16"/>
  <c r="G12" i="16"/>
  <c r="F12" i="16"/>
  <c r="E12" i="16"/>
  <c r="D12" i="16"/>
  <c r="C12" i="16"/>
  <c r="I11" i="16"/>
  <c r="H11" i="16"/>
  <c r="G11" i="16"/>
  <c r="F11" i="16"/>
  <c r="E11" i="16"/>
  <c r="D11" i="16"/>
  <c r="C11" i="16"/>
  <c r="I10" i="16"/>
  <c r="H10" i="16"/>
  <c r="G10" i="16"/>
  <c r="F10" i="16"/>
  <c r="E10" i="16"/>
  <c r="D10" i="16"/>
  <c r="C10" i="16"/>
  <c r="I9" i="16"/>
  <c r="H9" i="16"/>
  <c r="G9" i="16"/>
  <c r="F9" i="16"/>
  <c r="E9" i="16"/>
  <c r="D9" i="16"/>
  <c r="C9" i="16"/>
  <c r="I8" i="16"/>
  <c r="H8" i="16"/>
  <c r="G8" i="16"/>
  <c r="F8" i="16"/>
  <c r="E8" i="16"/>
  <c r="D8" i="16"/>
  <c r="C8" i="16"/>
  <c r="I7" i="16"/>
  <c r="H7" i="16"/>
  <c r="G7" i="16"/>
  <c r="F7" i="16"/>
  <c r="E7" i="16"/>
  <c r="D7" i="16"/>
  <c r="C7" i="16"/>
  <c r="I6" i="16"/>
  <c r="H6" i="16"/>
  <c r="G6" i="16"/>
  <c r="F6" i="16"/>
  <c r="E6" i="16"/>
  <c r="D6" i="16"/>
  <c r="C6" i="16"/>
  <c r="I5" i="16"/>
  <c r="H5" i="16"/>
  <c r="G5" i="16"/>
  <c r="F5" i="16"/>
  <c r="E5" i="16"/>
  <c r="D5" i="16"/>
  <c r="C5" i="16"/>
  <c r="I4" i="16"/>
  <c r="H4" i="16"/>
  <c r="G4" i="16"/>
  <c r="F4" i="16"/>
  <c r="E4" i="16"/>
  <c r="D4" i="16"/>
  <c r="C4" i="16"/>
  <c r="I3" i="16"/>
  <c r="H3" i="16"/>
  <c r="G3" i="16"/>
  <c r="F3" i="16"/>
  <c r="E3" i="16"/>
  <c r="D3" i="16"/>
  <c r="C3" i="16"/>
  <c r="I2" i="16"/>
  <c r="H2" i="16"/>
  <c r="G2" i="16"/>
  <c r="F2" i="16"/>
  <c r="E2" i="16"/>
  <c r="D2" i="16"/>
  <c r="C2" i="16"/>
  <c r="P1" i="16"/>
  <c r="O1" i="16"/>
  <c r="N1" i="16"/>
  <c r="J1" i="16"/>
  <c r="AC20" i="9"/>
  <c r="AB20" i="9"/>
  <c r="AC19" i="9"/>
  <c r="AB19" i="9"/>
  <c r="AC18" i="9"/>
  <c r="AB18" i="9"/>
  <c r="AC17" i="9"/>
  <c r="AB17" i="9"/>
  <c r="AC16" i="9"/>
  <c r="AB16" i="9"/>
  <c r="AC15" i="9"/>
  <c r="AB15" i="9"/>
  <c r="AC14" i="9"/>
  <c r="AB14" i="9"/>
  <c r="AC13" i="9"/>
  <c r="AB13" i="9"/>
  <c r="AC12" i="9"/>
  <c r="AB12" i="9"/>
  <c r="AC11" i="9"/>
  <c r="AB11" i="9"/>
  <c r="AC10" i="9"/>
  <c r="AB10" i="9"/>
  <c r="AC9" i="9"/>
  <c r="AB9" i="9"/>
  <c r="AC8" i="9"/>
  <c r="AB8" i="9"/>
  <c r="AC7" i="9"/>
  <c r="AB7" i="9"/>
  <c r="AC6" i="9"/>
  <c r="AB6" i="9"/>
  <c r="AC5" i="9"/>
  <c r="AB5" i="9"/>
  <c r="AC4" i="9"/>
  <c r="AB4" i="9"/>
  <c r="AC3" i="9"/>
  <c r="AB3" i="9"/>
  <c r="AC2" i="9"/>
  <c r="Q2" i="16" s="1"/>
  <c r="AB2" i="9"/>
  <c r="P2" i="16" s="1"/>
  <c r="AY20" i="7"/>
  <c r="AY19" i="7"/>
  <c r="AY18" i="7"/>
  <c r="AY17" i="7"/>
  <c r="AY16" i="7"/>
  <c r="AY15" i="7"/>
  <c r="AY14" i="7"/>
  <c r="AY13" i="7"/>
  <c r="AY12" i="7"/>
  <c r="AY11" i="7"/>
  <c r="AY10" i="7"/>
  <c r="AY9" i="7"/>
  <c r="AY8" i="7"/>
  <c r="AY7" i="7"/>
  <c r="AY6" i="7"/>
  <c r="AY5" i="7"/>
  <c r="AY4" i="7"/>
  <c r="AY3" i="7"/>
  <c r="AY2" i="7"/>
  <c r="O2" i="16" s="1"/>
  <c r="AS20" i="5"/>
  <c r="AS19" i="5"/>
  <c r="AS18" i="5"/>
  <c r="AS17" i="5"/>
  <c r="AS16" i="5"/>
  <c r="AS15" i="5"/>
  <c r="AS14" i="5"/>
  <c r="AS13" i="5"/>
  <c r="AS12" i="5"/>
  <c r="AS11" i="5"/>
  <c r="AS10" i="5"/>
  <c r="AS9" i="5"/>
  <c r="AS8" i="5"/>
  <c r="AS7" i="5"/>
  <c r="AS6" i="5"/>
  <c r="AS5" i="5"/>
  <c r="AS4" i="5"/>
  <c r="AS3" i="5"/>
  <c r="AS2" i="5"/>
  <c r="N2" i="16" s="1"/>
  <c r="AT20" i="4"/>
  <c r="AT19" i="4"/>
  <c r="AT18" i="4"/>
  <c r="AT17" i="4"/>
  <c r="AT16" i="4"/>
  <c r="AT15" i="4"/>
  <c r="AT14" i="4"/>
  <c r="AT13" i="4"/>
  <c r="AT12" i="4"/>
  <c r="AT11" i="4"/>
  <c r="AT10" i="4"/>
  <c r="AT9" i="4"/>
  <c r="AT8" i="4"/>
  <c r="AT7" i="4"/>
  <c r="AT6" i="4"/>
  <c r="AT5" i="4"/>
  <c r="AT4" i="4"/>
  <c r="AT3" i="4"/>
  <c r="AS20" i="4"/>
  <c r="AS19" i="4"/>
  <c r="AS18" i="4"/>
  <c r="AS17" i="4"/>
  <c r="AS16" i="4"/>
  <c r="AS15" i="4"/>
  <c r="AS14" i="4"/>
  <c r="AS13" i="4"/>
  <c r="AS12" i="4"/>
  <c r="AS11" i="4"/>
  <c r="AS10" i="4"/>
  <c r="AS9" i="4"/>
  <c r="AS8" i="4"/>
  <c r="AS7" i="4"/>
  <c r="AS6" i="4"/>
  <c r="AS5" i="4"/>
  <c r="AS4" i="4"/>
  <c r="AS3" i="4"/>
  <c r="AR20" i="4"/>
  <c r="AR19" i="4"/>
  <c r="AR18" i="4"/>
  <c r="AR17" i="4"/>
  <c r="AR16" i="4"/>
  <c r="AR15" i="4"/>
  <c r="AR14" i="4"/>
  <c r="AR13" i="4"/>
  <c r="AR12" i="4"/>
  <c r="AR11" i="4"/>
  <c r="AR10" i="4"/>
  <c r="AR9" i="4"/>
  <c r="AR8" i="4"/>
  <c r="AR7" i="4"/>
  <c r="AR6" i="4"/>
  <c r="AR5" i="4"/>
  <c r="AR4" i="4"/>
  <c r="AR3" i="4"/>
  <c r="AQ10" i="4"/>
  <c r="AQ11" i="4"/>
  <c r="AQ12" i="4"/>
  <c r="AQ13" i="4"/>
  <c r="AQ14" i="4"/>
  <c r="AQ15" i="4"/>
  <c r="AQ16" i="4"/>
  <c r="AQ17" i="4"/>
  <c r="AQ18" i="4"/>
  <c r="AQ19" i="4"/>
  <c r="AQ20" i="4"/>
  <c r="AQ3" i="4"/>
  <c r="AQ4" i="4"/>
  <c r="AQ5" i="4"/>
  <c r="AQ6" i="4"/>
  <c r="AQ7" i="4"/>
  <c r="AQ8" i="4"/>
  <c r="AQ9" i="4"/>
  <c r="AT2" i="4"/>
  <c r="M2" i="16" s="1"/>
  <c r="AS2" i="4"/>
  <c r="L2" i="16" s="1"/>
  <c r="AR2" i="4"/>
  <c r="K2" i="16" s="1"/>
  <c r="AQ2" i="4"/>
  <c r="J2" i="16" s="1"/>
  <c r="L9" i="16" l="1"/>
  <c r="M9" i="16"/>
  <c r="N11" i="16"/>
  <c r="O11" i="16"/>
  <c r="P16" i="16"/>
  <c r="Q18" i="16"/>
  <c r="J19" i="16"/>
  <c r="K13" i="16"/>
  <c r="J13" i="16"/>
  <c r="K11" i="16"/>
  <c r="L4" i="16"/>
  <c r="L12" i="16"/>
  <c r="M5" i="16"/>
  <c r="M13" i="16"/>
  <c r="N5" i="16"/>
  <c r="O5" i="16"/>
  <c r="J6" i="16"/>
  <c r="J20" i="16"/>
  <c r="J12" i="16"/>
  <c r="K12" i="16"/>
  <c r="L5" i="16"/>
  <c r="L13" i="16"/>
  <c r="K5" i="16"/>
  <c r="L6" i="16"/>
  <c r="K6" i="16"/>
  <c r="L7" i="16"/>
  <c r="J3" i="16"/>
  <c r="J17" i="16"/>
  <c r="K7" i="16"/>
  <c r="K15" i="16"/>
  <c r="L8" i="16"/>
  <c r="L16" i="16"/>
  <c r="K4" i="16"/>
  <c r="K20" i="16"/>
  <c r="J5" i="16"/>
  <c r="J11" i="16"/>
  <c r="J10" i="16"/>
  <c r="K14" i="16"/>
  <c r="L15" i="16"/>
  <c r="J16" i="16"/>
  <c r="K8" i="16"/>
  <c r="K16" i="16"/>
  <c r="L17" i="16"/>
  <c r="J18" i="16"/>
  <c r="L14" i="16"/>
  <c r="J4" i="16"/>
  <c r="J9" i="16"/>
  <c r="J15" i="16"/>
  <c r="K9" i="16"/>
  <c r="K17" i="16"/>
  <c r="L10" i="16"/>
  <c r="L18" i="16"/>
  <c r="J8" i="16"/>
  <c r="K18" i="16"/>
  <c r="L3" i="16"/>
  <c r="L11" i="16"/>
  <c r="L19" i="16"/>
  <c r="M4" i="16"/>
  <c r="M12" i="16"/>
  <c r="M20" i="16"/>
  <c r="N4" i="16"/>
  <c r="N12" i="16"/>
  <c r="N20" i="16"/>
  <c r="O4" i="16"/>
  <c r="O12" i="16"/>
  <c r="O20" i="16"/>
  <c r="P5" i="16"/>
  <c r="P9" i="16"/>
  <c r="P13" i="16"/>
  <c r="P17" i="16"/>
  <c r="J14" i="16"/>
  <c r="K10" i="16"/>
  <c r="J7" i="16"/>
  <c r="K3" i="16"/>
  <c r="K19" i="16"/>
  <c r="L20" i="16"/>
  <c r="N13" i="16"/>
  <c r="O13" i="16"/>
  <c r="Q5" i="16"/>
  <c r="Q9" i="16"/>
  <c r="Q13" i="16"/>
  <c r="Q17" i="16"/>
  <c r="O6" i="16"/>
  <c r="O14" i="16"/>
  <c r="P6" i="16"/>
  <c r="P10" i="16"/>
  <c r="P14" i="16"/>
  <c r="P18" i="16"/>
  <c r="M6" i="16"/>
  <c r="M7" i="16"/>
  <c r="M15" i="16"/>
  <c r="N7" i="16"/>
  <c r="N15" i="16"/>
  <c r="O7" i="16"/>
  <c r="O15" i="16"/>
  <c r="Q6" i="16"/>
  <c r="Q14" i="16"/>
  <c r="N6" i="16"/>
  <c r="O8" i="16"/>
  <c r="M8" i="16"/>
  <c r="M16" i="16"/>
  <c r="N8" i="16"/>
  <c r="N16" i="16"/>
  <c r="P3" i="16"/>
  <c r="P7" i="16"/>
  <c r="P11" i="16"/>
  <c r="P15" i="16"/>
  <c r="P19" i="16"/>
  <c r="N3" i="16"/>
  <c r="P8" i="16"/>
  <c r="N19" i="16"/>
  <c r="N9" i="16"/>
  <c r="N17" i="16"/>
  <c r="O9" i="16"/>
  <c r="O17" i="16"/>
  <c r="Q3" i="16"/>
  <c r="Q7" i="16"/>
  <c r="Q11" i="16"/>
  <c r="Q15" i="16"/>
  <c r="Q19" i="16"/>
  <c r="O3" i="16"/>
  <c r="Q10" i="16"/>
  <c r="M17" i="16"/>
  <c r="O19" i="16"/>
  <c r="M10" i="16"/>
  <c r="M18" i="16"/>
  <c r="N10" i="16"/>
  <c r="N18" i="16"/>
  <c r="O10" i="16"/>
  <c r="O18" i="16"/>
  <c r="P4" i="16"/>
  <c r="P12" i="16"/>
  <c r="P20" i="16"/>
  <c r="M14" i="16"/>
  <c r="M3" i="16"/>
  <c r="M11" i="16"/>
  <c r="M19" i="16"/>
  <c r="Q4" i="16"/>
  <c r="Q8" i="16"/>
  <c r="Q12" i="16"/>
  <c r="Q16" i="16"/>
  <c r="Q20" i="16"/>
  <c r="N14" i="16"/>
  <c r="O16" i="16"/>
  <c r="B21" i="14"/>
  <c r="AJ20" i="2" s="1"/>
  <c r="B20" i="14"/>
  <c r="AJ19" i="2" s="1"/>
  <c r="B19" i="14"/>
  <c r="AJ18" i="2" s="1"/>
  <c r="B18" i="14"/>
  <c r="AJ17" i="2" s="1"/>
  <c r="B17" i="14"/>
  <c r="AJ16" i="2" s="1"/>
  <c r="B16" i="14"/>
  <c r="AJ15" i="2" s="1"/>
  <c r="B15" i="14"/>
  <c r="AJ14" i="2" s="1"/>
  <c r="B14" i="14"/>
  <c r="AJ13" i="2" s="1"/>
  <c r="B13" i="14"/>
  <c r="AJ12" i="2" s="1"/>
  <c r="B12" i="14"/>
  <c r="AJ11" i="2" s="1"/>
  <c r="B11" i="14"/>
  <c r="AJ10" i="2" s="1"/>
  <c r="B10" i="14"/>
  <c r="AJ9" i="2" s="1"/>
  <c r="B9" i="14"/>
  <c r="AJ8" i="2" s="1"/>
  <c r="B8" i="14"/>
  <c r="AJ7" i="2" s="1"/>
  <c r="B7" i="14"/>
  <c r="AJ6" i="2" s="1"/>
  <c r="B6" i="14"/>
  <c r="AJ5" i="2" s="1"/>
  <c r="B5" i="14"/>
  <c r="AJ4" i="2" s="1"/>
  <c r="B4" i="14"/>
  <c r="AJ3" i="2" s="1"/>
  <c r="H21" i="14"/>
  <c r="G21" i="14"/>
  <c r="F21" i="14"/>
  <c r="E21" i="14"/>
  <c r="D21" i="14"/>
  <c r="C21" i="14"/>
  <c r="H20" i="14"/>
  <c r="G20" i="14"/>
  <c r="F20" i="14"/>
  <c r="E20" i="14"/>
  <c r="D20" i="14"/>
  <c r="C20" i="14"/>
  <c r="H19" i="14"/>
  <c r="G19" i="14"/>
  <c r="F19" i="14"/>
  <c r="E19" i="14"/>
  <c r="D19" i="14"/>
  <c r="C19" i="14"/>
  <c r="H18" i="14"/>
  <c r="G18" i="14"/>
  <c r="F18" i="14"/>
  <c r="E18" i="14"/>
  <c r="D18" i="14"/>
  <c r="C18" i="14"/>
  <c r="H17" i="14"/>
  <c r="G17" i="14"/>
  <c r="F17" i="14"/>
  <c r="E17" i="14"/>
  <c r="D17" i="14"/>
  <c r="C17" i="14"/>
  <c r="H16" i="14"/>
  <c r="G16" i="14"/>
  <c r="F16" i="14"/>
  <c r="E16" i="14"/>
  <c r="D16" i="14"/>
  <c r="C16" i="14"/>
  <c r="H15" i="14"/>
  <c r="G15" i="14"/>
  <c r="F15" i="14"/>
  <c r="E15" i="14"/>
  <c r="D15" i="14"/>
  <c r="C15" i="14"/>
  <c r="H14" i="14"/>
  <c r="G14" i="14"/>
  <c r="F14" i="14"/>
  <c r="E14" i="14"/>
  <c r="D14" i="14"/>
  <c r="C14" i="14"/>
  <c r="H13" i="14"/>
  <c r="G13" i="14"/>
  <c r="F13" i="14"/>
  <c r="E13" i="14"/>
  <c r="D13" i="14"/>
  <c r="C13" i="14"/>
  <c r="H12" i="14"/>
  <c r="G12" i="14"/>
  <c r="F12" i="14"/>
  <c r="E12" i="14"/>
  <c r="D12" i="14"/>
  <c r="C12" i="14"/>
  <c r="H11" i="14"/>
  <c r="G11" i="14"/>
  <c r="F11" i="14"/>
  <c r="E11" i="14"/>
  <c r="D11" i="14"/>
  <c r="C11" i="14"/>
  <c r="H10" i="14"/>
  <c r="G10" i="14"/>
  <c r="F10" i="14"/>
  <c r="E10" i="14"/>
  <c r="D10" i="14"/>
  <c r="C10" i="14"/>
  <c r="H9" i="14"/>
  <c r="G9" i="14"/>
  <c r="F9" i="14"/>
  <c r="E9" i="14"/>
  <c r="D9" i="14"/>
  <c r="C9" i="14"/>
  <c r="H8" i="14"/>
  <c r="G8" i="14"/>
  <c r="F8" i="14"/>
  <c r="E8" i="14"/>
  <c r="D8" i="14"/>
  <c r="C8" i="14"/>
  <c r="H7" i="14"/>
  <c r="G7" i="14"/>
  <c r="F7" i="14"/>
  <c r="E7" i="14"/>
  <c r="D7" i="14"/>
  <c r="C7" i="14"/>
  <c r="H6" i="14"/>
  <c r="G6" i="14"/>
  <c r="F6" i="14"/>
  <c r="E6" i="14"/>
  <c r="D6" i="14"/>
  <c r="C6" i="14"/>
  <c r="H5" i="14"/>
  <c r="G5" i="14"/>
  <c r="F5" i="14"/>
  <c r="E5" i="14"/>
  <c r="D5" i="14"/>
  <c r="C5" i="14"/>
  <c r="H4" i="14"/>
  <c r="G4" i="14"/>
  <c r="F4" i="14"/>
  <c r="E4" i="14"/>
  <c r="D4" i="14"/>
  <c r="C4" i="14"/>
  <c r="H3" i="14"/>
  <c r="G3" i="14"/>
  <c r="F3" i="14"/>
  <c r="E3" i="14"/>
  <c r="D3" i="14"/>
  <c r="C3" i="14"/>
  <c r="B7" i="16" l="1"/>
  <c r="B14" i="16"/>
  <c r="B10" i="16"/>
  <c r="B5" i="16"/>
  <c r="B17" i="16"/>
  <c r="B15" i="16"/>
  <c r="B9" i="16"/>
  <c r="B4" i="16"/>
  <c r="B19" i="16"/>
  <c r="B18" i="16"/>
  <c r="B12" i="16"/>
  <c r="B6" i="16"/>
  <c r="B13" i="16"/>
  <c r="B16" i="16"/>
  <c r="B11" i="16"/>
  <c r="B3" i="16"/>
  <c r="B8" i="16"/>
  <c r="B20" i="16"/>
  <c r="B3" i="12"/>
  <c r="B4" i="12"/>
  <c r="B5" i="12"/>
  <c r="B6" i="12"/>
  <c r="B7" i="12"/>
  <c r="B8" i="12"/>
  <c r="B9" i="12"/>
  <c r="B10" i="12"/>
  <c r="B11" i="12"/>
  <c r="B12" i="12"/>
  <c r="B13" i="12"/>
  <c r="B14" i="12"/>
  <c r="B15" i="12"/>
  <c r="B16" i="12"/>
  <c r="B17" i="12"/>
  <c r="B18" i="12"/>
  <c r="B19" i="12"/>
  <c r="B20" i="12"/>
  <c r="B20" i="11"/>
  <c r="AG20" i="2" s="1"/>
  <c r="B19" i="11"/>
  <c r="AG19" i="2" s="1"/>
  <c r="B18" i="11"/>
  <c r="AG18" i="2" s="1"/>
  <c r="B17" i="11"/>
  <c r="AG17" i="2" s="1"/>
  <c r="B16" i="11"/>
  <c r="AG16" i="2" s="1"/>
  <c r="B15" i="11"/>
  <c r="AG15" i="2" s="1"/>
  <c r="B14" i="11"/>
  <c r="AG14" i="2" s="1"/>
  <c r="B13" i="11"/>
  <c r="AG13" i="2" s="1"/>
  <c r="B12" i="11"/>
  <c r="AG12" i="2" s="1"/>
  <c r="B11" i="11"/>
  <c r="AG11" i="2" s="1"/>
  <c r="B10" i="11"/>
  <c r="AG10" i="2" s="1"/>
  <c r="B9" i="11"/>
  <c r="AG9" i="2" s="1"/>
  <c r="B8" i="11"/>
  <c r="AG8" i="2" s="1"/>
  <c r="B7" i="11"/>
  <c r="AG7" i="2" s="1"/>
  <c r="B6" i="11"/>
  <c r="AG6" i="2" s="1"/>
  <c r="B5" i="11"/>
  <c r="AG5" i="2" s="1"/>
  <c r="B4" i="11"/>
  <c r="AG4" i="2" s="1"/>
  <c r="B3" i="11"/>
  <c r="AG3" i="2" s="1"/>
  <c r="B21" i="10"/>
  <c r="B20" i="10"/>
  <c r="B19" i="10"/>
  <c r="B18" i="10"/>
  <c r="B17" i="10"/>
  <c r="B15" i="10"/>
  <c r="B14" i="10"/>
  <c r="B11" i="10"/>
  <c r="B10" i="10"/>
  <c r="B7" i="10"/>
  <c r="B6" i="10"/>
  <c r="B20" i="9"/>
  <c r="BT20" i="2" s="1"/>
  <c r="AB20" i="2" s="1"/>
  <c r="B19" i="9"/>
  <c r="BT19" i="2" s="1"/>
  <c r="AB19" i="2" s="1"/>
  <c r="B18" i="9"/>
  <c r="BT18" i="2" s="1"/>
  <c r="AB18" i="2" s="1"/>
  <c r="B17" i="9"/>
  <c r="BT17" i="2" s="1"/>
  <c r="AB17" i="2" s="1"/>
  <c r="B16" i="9"/>
  <c r="BT16" i="2" s="1"/>
  <c r="AB16" i="2" s="1"/>
  <c r="B15" i="9"/>
  <c r="BT15" i="2" s="1"/>
  <c r="AB15" i="2" s="1"/>
  <c r="B14" i="9"/>
  <c r="BT14" i="2" s="1"/>
  <c r="AB14" i="2" s="1"/>
  <c r="B13" i="9"/>
  <c r="BT13" i="2" s="1"/>
  <c r="AB13" i="2" s="1"/>
  <c r="B12" i="9"/>
  <c r="BT12" i="2" s="1"/>
  <c r="AB12" i="2" s="1"/>
  <c r="B11" i="9"/>
  <c r="BT11" i="2" s="1"/>
  <c r="AB11" i="2" s="1"/>
  <c r="B10" i="9"/>
  <c r="BT10" i="2" s="1"/>
  <c r="AB10" i="2" s="1"/>
  <c r="B9" i="9"/>
  <c r="BT9" i="2" s="1"/>
  <c r="AB9" i="2" s="1"/>
  <c r="B8" i="9"/>
  <c r="BT8" i="2" s="1"/>
  <c r="AB8" i="2" s="1"/>
  <c r="B7" i="9"/>
  <c r="BT7" i="2" s="1"/>
  <c r="AB7" i="2" s="1"/>
  <c r="B6" i="9"/>
  <c r="BT6" i="2" s="1"/>
  <c r="AB6" i="2" s="1"/>
  <c r="B5" i="9"/>
  <c r="BT5" i="2" s="1"/>
  <c r="AB5" i="2" s="1"/>
  <c r="B4" i="9"/>
  <c r="BT4" i="2" s="1"/>
  <c r="AB4" i="2" s="1"/>
  <c r="B3" i="9"/>
  <c r="BT3" i="2" s="1"/>
  <c r="AB3" i="2" s="1"/>
  <c r="B20" i="8"/>
  <c r="B19" i="8"/>
  <c r="B18" i="8"/>
  <c r="B17" i="8"/>
  <c r="B16" i="8"/>
  <c r="B15" i="8"/>
  <c r="B14" i="8"/>
  <c r="B13" i="8"/>
  <c r="B12" i="8"/>
  <c r="B11" i="8"/>
  <c r="B10" i="8"/>
  <c r="B9" i="8"/>
  <c r="B8" i="8"/>
  <c r="B7" i="8"/>
  <c r="B6" i="8"/>
  <c r="B5" i="8"/>
  <c r="B4" i="8"/>
  <c r="B3" i="8"/>
  <c r="B20" i="7"/>
  <c r="B19" i="7"/>
  <c r="B18" i="7"/>
  <c r="B17" i="7"/>
  <c r="B16" i="7"/>
  <c r="B15" i="7"/>
  <c r="B14" i="7"/>
  <c r="B13" i="7"/>
  <c r="B12" i="7"/>
  <c r="B11" i="7"/>
  <c r="B10" i="7"/>
  <c r="B9" i="7"/>
  <c r="B8" i="7"/>
  <c r="B7" i="7"/>
  <c r="B6" i="7"/>
  <c r="B5" i="7"/>
  <c r="B4" i="7"/>
  <c r="B3" i="7"/>
  <c r="B20" i="6"/>
  <c r="B19" i="6"/>
  <c r="B18" i="6"/>
  <c r="B17" i="6"/>
  <c r="B16" i="6"/>
  <c r="B15" i="6"/>
  <c r="B14" i="6"/>
  <c r="B13" i="6"/>
  <c r="B12" i="6"/>
  <c r="B11" i="6"/>
  <c r="B10" i="6"/>
  <c r="B9" i="6"/>
  <c r="B8" i="6"/>
  <c r="B7" i="6"/>
  <c r="B6" i="6"/>
  <c r="B5" i="6"/>
  <c r="B4" i="6"/>
  <c r="B3" i="6"/>
  <c r="B20" i="5"/>
  <c r="B19" i="5"/>
  <c r="B18" i="5"/>
  <c r="B17" i="5"/>
  <c r="B16" i="5"/>
  <c r="B15" i="5"/>
  <c r="B14" i="5"/>
  <c r="B13" i="5"/>
  <c r="B12" i="5"/>
  <c r="B11" i="5"/>
  <c r="B10" i="5"/>
  <c r="B9" i="5"/>
  <c r="B8" i="5"/>
  <c r="B7" i="5"/>
  <c r="B6" i="5"/>
  <c r="B5" i="5"/>
  <c r="B4" i="5"/>
  <c r="B3" i="5"/>
  <c r="B16" i="4"/>
  <c r="B15" i="4"/>
  <c r="B14" i="4"/>
  <c r="B8" i="4"/>
  <c r="B7" i="4"/>
  <c r="B6" i="4"/>
  <c r="H2" i="2"/>
  <c r="H3" i="10" l="1"/>
  <c r="H2" i="9"/>
  <c r="H2" i="8"/>
  <c r="H2" i="7"/>
  <c r="H2" i="6"/>
  <c r="H2" i="5"/>
  <c r="H2" i="4"/>
  <c r="H2" i="3"/>
  <c r="F4" i="10"/>
  <c r="F3" i="9"/>
  <c r="F3" i="8"/>
  <c r="F3" i="7"/>
  <c r="F3" i="6"/>
  <c r="F3" i="5"/>
  <c r="F3" i="4"/>
  <c r="F3" i="3"/>
  <c r="D5" i="10"/>
  <c r="D4" i="9"/>
  <c r="D4" i="8"/>
  <c r="D4" i="7"/>
  <c r="D4" i="6"/>
  <c r="D4" i="5"/>
  <c r="D4" i="4"/>
  <c r="D4" i="3"/>
  <c r="H7" i="10"/>
  <c r="H6" i="9"/>
  <c r="H6" i="8"/>
  <c r="H6" i="7"/>
  <c r="H6" i="6"/>
  <c r="H6" i="5"/>
  <c r="H6" i="4"/>
  <c r="H6" i="3"/>
  <c r="F8" i="10"/>
  <c r="F7" i="9"/>
  <c r="F7" i="8"/>
  <c r="F7" i="7"/>
  <c r="F7" i="6"/>
  <c r="F7" i="5"/>
  <c r="F7" i="4"/>
  <c r="F7" i="3"/>
  <c r="D9" i="10"/>
  <c r="D8" i="9"/>
  <c r="D8" i="8"/>
  <c r="D8" i="7"/>
  <c r="D8" i="6"/>
  <c r="D8" i="5"/>
  <c r="D8" i="4"/>
  <c r="D8" i="3"/>
  <c r="H11" i="10"/>
  <c r="H10" i="9"/>
  <c r="H10" i="8"/>
  <c r="H10" i="7"/>
  <c r="H10" i="6"/>
  <c r="H10" i="5"/>
  <c r="H10" i="4"/>
  <c r="H10" i="3"/>
  <c r="F12" i="10"/>
  <c r="F11" i="9"/>
  <c r="F11" i="8"/>
  <c r="F11" i="7"/>
  <c r="F11" i="6"/>
  <c r="F11" i="5"/>
  <c r="F11" i="4"/>
  <c r="F11" i="3"/>
  <c r="D13" i="10"/>
  <c r="D12" i="9"/>
  <c r="D12" i="8"/>
  <c r="D12" i="7"/>
  <c r="D12" i="6"/>
  <c r="D12" i="5"/>
  <c r="D12" i="4"/>
  <c r="D12" i="3"/>
  <c r="H15" i="10"/>
  <c r="H14" i="9"/>
  <c r="H14" i="8"/>
  <c r="H14" i="7"/>
  <c r="H14" i="6"/>
  <c r="H14" i="5"/>
  <c r="H14" i="4"/>
  <c r="H14" i="3"/>
  <c r="F16" i="10"/>
  <c r="F15" i="9"/>
  <c r="F15" i="8"/>
  <c r="F15" i="7"/>
  <c r="F15" i="6"/>
  <c r="F15" i="5"/>
  <c r="F15" i="4"/>
  <c r="F15" i="3"/>
  <c r="D17" i="10"/>
  <c r="D16" i="9"/>
  <c r="D16" i="8"/>
  <c r="D16" i="7"/>
  <c r="D16" i="6"/>
  <c r="D16" i="5"/>
  <c r="D16" i="4"/>
  <c r="D16" i="3"/>
  <c r="H19" i="10"/>
  <c r="H18" i="9"/>
  <c r="H18" i="8"/>
  <c r="H18" i="7"/>
  <c r="H18" i="6"/>
  <c r="H18" i="5"/>
  <c r="H18" i="4"/>
  <c r="H18" i="3"/>
  <c r="F20" i="10"/>
  <c r="F19" i="9"/>
  <c r="F19" i="8"/>
  <c r="F19" i="7"/>
  <c r="F19" i="6"/>
  <c r="F19" i="5"/>
  <c r="F19" i="4"/>
  <c r="F19" i="3"/>
  <c r="D21" i="10"/>
  <c r="D20" i="9"/>
  <c r="D20" i="8"/>
  <c r="D20" i="7"/>
  <c r="D20" i="6"/>
  <c r="D20" i="5"/>
  <c r="D20" i="4"/>
  <c r="D20" i="3"/>
  <c r="G2" i="2"/>
  <c r="G4" i="10"/>
  <c r="G3" i="9"/>
  <c r="G3" i="8"/>
  <c r="G3" i="7"/>
  <c r="G3" i="6"/>
  <c r="G3" i="5"/>
  <c r="G3" i="4"/>
  <c r="G3" i="3"/>
  <c r="E5" i="10"/>
  <c r="E4" i="9"/>
  <c r="E4" i="8"/>
  <c r="E4" i="7"/>
  <c r="E4" i="6"/>
  <c r="E4" i="5"/>
  <c r="E4" i="3"/>
  <c r="E4" i="4"/>
  <c r="C6" i="10"/>
  <c r="C5" i="9"/>
  <c r="C5" i="8"/>
  <c r="C5" i="7"/>
  <c r="C5" i="6"/>
  <c r="C5" i="5"/>
  <c r="C5" i="3"/>
  <c r="C5" i="4"/>
  <c r="G8" i="10"/>
  <c r="G7" i="9"/>
  <c r="G7" i="8"/>
  <c r="G7" i="7"/>
  <c r="G7" i="6"/>
  <c r="G7" i="5"/>
  <c r="G7" i="4"/>
  <c r="G7" i="3"/>
  <c r="E9" i="10"/>
  <c r="E8" i="9"/>
  <c r="E8" i="8"/>
  <c r="E8" i="7"/>
  <c r="E8" i="6"/>
  <c r="E8" i="5"/>
  <c r="E8" i="4"/>
  <c r="E8" i="3"/>
  <c r="C10" i="10"/>
  <c r="C9" i="9"/>
  <c r="C9" i="8"/>
  <c r="C9" i="7"/>
  <c r="C9" i="6"/>
  <c r="C9" i="5"/>
  <c r="C9" i="4"/>
  <c r="C9" i="3"/>
  <c r="G12" i="10"/>
  <c r="G11" i="9"/>
  <c r="G11" i="8"/>
  <c r="G11" i="7"/>
  <c r="G11" i="6"/>
  <c r="G11" i="5"/>
  <c r="G11" i="4"/>
  <c r="G11" i="3"/>
  <c r="E13" i="10"/>
  <c r="E12" i="9"/>
  <c r="E12" i="8"/>
  <c r="E12" i="7"/>
  <c r="E12" i="6"/>
  <c r="E12" i="5"/>
  <c r="E12" i="3"/>
  <c r="E12" i="4"/>
  <c r="C14" i="10"/>
  <c r="C13" i="9"/>
  <c r="C13" i="8"/>
  <c r="C13" i="7"/>
  <c r="C13" i="6"/>
  <c r="C13" i="5"/>
  <c r="C13" i="4"/>
  <c r="C13" i="3"/>
  <c r="G16" i="10"/>
  <c r="G15" i="9"/>
  <c r="G15" i="8"/>
  <c r="G15" i="7"/>
  <c r="G15" i="6"/>
  <c r="G15" i="5"/>
  <c r="G15" i="4"/>
  <c r="G15" i="3"/>
  <c r="E17" i="10"/>
  <c r="E16" i="9"/>
  <c r="E16" i="8"/>
  <c r="E16" i="7"/>
  <c r="E16" i="6"/>
  <c r="E16" i="5"/>
  <c r="E16" i="4"/>
  <c r="E16" i="3"/>
  <c r="C18" i="10"/>
  <c r="C17" i="9"/>
  <c r="C17" i="8"/>
  <c r="C17" i="7"/>
  <c r="C17" i="6"/>
  <c r="C17" i="5"/>
  <c r="C17" i="4"/>
  <c r="C17" i="3"/>
  <c r="G20" i="10"/>
  <c r="G19" i="9"/>
  <c r="G19" i="8"/>
  <c r="G19" i="7"/>
  <c r="G19" i="6"/>
  <c r="G19" i="5"/>
  <c r="G19" i="4"/>
  <c r="G19" i="3"/>
  <c r="E21" i="10"/>
  <c r="E20" i="9"/>
  <c r="E20" i="8"/>
  <c r="E20" i="7"/>
  <c r="E20" i="6"/>
  <c r="E20" i="5"/>
  <c r="E20" i="3"/>
  <c r="E20" i="4"/>
  <c r="H4" i="10"/>
  <c r="H3" i="9"/>
  <c r="H3" i="8"/>
  <c r="H3" i="7"/>
  <c r="H3" i="6"/>
  <c r="H3" i="5"/>
  <c r="H3" i="4"/>
  <c r="H3" i="3"/>
  <c r="F5" i="10"/>
  <c r="F4" i="9"/>
  <c r="F4" i="8"/>
  <c r="F4" i="7"/>
  <c r="F4" i="6"/>
  <c r="F4" i="5"/>
  <c r="F4" i="4"/>
  <c r="F4" i="3"/>
  <c r="D6" i="10"/>
  <c r="D5" i="9"/>
  <c r="D5" i="8"/>
  <c r="D5" i="7"/>
  <c r="D5" i="6"/>
  <c r="D5" i="5"/>
  <c r="D5" i="4"/>
  <c r="D5" i="3"/>
  <c r="H8" i="10"/>
  <c r="H7" i="9"/>
  <c r="H7" i="8"/>
  <c r="H7" i="7"/>
  <c r="H7" i="6"/>
  <c r="H7" i="5"/>
  <c r="H7" i="4"/>
  <c r="H7" i="3"/>
  <c r="F9" i="10"/>
  <c r="F8" i="9"/>
  <c r="F8" i="8"/>
  <c r="F8" i="7"/>
  <c r="F8" i="6"/>
  <c r="F8" i="5"/>
  <c r="F8" i="4"/>
  <c r="F8" i="3"/>
  <c r="D10" i="10"/>
  <c r="D9" i="9"/>
  <c r="D9" i="8"/>
  <c r="D9" i="7"/>
  <c r="D9" i="6"/>
  <c r="D9" i="5"/>
  <c r="D9" i="4"/>
  <c r="D9" i="3"/>
  <c r="H12" i="10"/>
  <c r="H11" i="9"/>
  <c r="H11" i="8"/>
  <c r="H11" i="7"/>
  <c r="H11" i="6"/>
  <c r="H11" i="5"/>
  <c r="H11" i="4"/>
  <c r="H11" i="3"/>
  <c r="F13" i="10"/>
  <c r="F12" i="9"/>
  <c r="F12" i="8"/>
  <c r="F12" i="7"/>
  <c r="F12" i="6"/>
  <c r="F12" i="5"/>
  <c r="F12" i="4"/>
  <c r="F12" i="3"/>
  <c r="D14" i="10"/>
  <c r="D13" i="9"/>
  <c r="D13" i="8"/>
  <c r="D13" i="7"/>
  <c r="D13" i="6"/>
  <c r="D13" i="5"/>
  <c r="D13" i="4"/>
  <c r="D13" i="3"/>
  <c r="H16" i="10"/>
  <c r="H15" i="9"/>
  <c r="H15" i="8"/>
  <c r="H15" i="7"/>
  <c r="H15" i="6"/>
  <c r="H15" i="5"/>
  <c r="H15" i="4"/>
  <c r="H15" i="3"/>
  <c r="F17" i="10"/>
  <c r="F16" i="9"/>
  <c r="F16" i="8"/>
  <c r="F16" i="7"/>
  <c r="F16" i="6"/>
  <c r="F16" i="5"/>
  <c r="F16" i="4"/>
  <c r="F16" i="3"/>
  <c r="D18" i="10"/>
  <c r="D17" i="9"/>
  <c r="D17" i="8"/>
  <c r="D17" i="7"/>
  <c r="D17" i="6"/>
  <c r="D17" i="5"/>
  <c r="D17" i="4"/>
  <c r="D17" i="3"/>
  <c r="H20" i="10"/>
  <c r="H19" i="9"/>
  <c r="H19" i="8"/>
  <c r="H19" i="7"/>
  <c r="H19" i="6"/>
  <c r="H19" i="5"/>
  <c r="H19" i="4"/>
  <c r="H19" i="3"/>
  <c r="F21" i="10"/>
  <c r="F20" i="9"/>
  <c r="F20" i="8"/>
  <c r="F20" i="7"/>
  <c r="F20" i="6"/>
  <c r="F20" i="5"/>
  <c r="F20" i="4"/>
  <c r="F20" i="3"/>
  <c r="C3" i="10"/>
  <c r="C2" i="9"/>
  <c r="C2" i="8"/>
  <c r="C2" i="7"/>
  <c r="C2" i="6"/>
  <c r="C2" i="5"/>
  <c r="C2" i="4"/>
  <c r="C2" i="3"/>
  <c r="G5" i="10"/>
  <c r="G4" i="9"/>
  <c r="G4" i="8"/>
  <c r="G4" i="7"/>
  <c r="G4" i="6"/>
  <c r="G4" i="5"/>
  <c r="G4" i="4"/>
  <c r="G4" i="3"/>
  <c r="E6" i="10"/>
  <c r="E5" i="9"/>
  <c r="E5" i="8"/>
  <c r="E5" i="7"/>
  <c r="E5" i="6"/>
  <c r="E5" i="5"/>
  <c r="E5" i="3"/>
  <c r="E5" i="4"/>
  <c r="C7" i="10"/>
  <c r="C6" i="9"/>
  <c r="C6" i="8"/>
  <c r="C6" i="7"/>
  <c r="C6" i="6"/>
  <c r="C6" i="5"/>
  <c r="C6" i="4"/>
  <c r="C6" i="3"/>
  <c r="G9" i="10"/>
  <c r="G8" i="9"/>
  <c r="G8" i="8"/>
  <c r="G8" i="7"/>
  <c r="G8" i="6"/>
  <c r="G8" i="5"/>
  <c r="G8" i="4"/>
  <c r="G8" i="3"/>
  <c r="E10" i="10"/>
  <c r="E9" i="9"/>
  <c r="E9" i="8"/>
  <c r="E9" i="7"/>
  <c r="E9" i="6"/>
  <c r="E9" i="5"/>
  <c r="E9" i="3"/>
  <c r="E9" i="4"/>
  <c r="C11" i="10"/>
  <c r="C10" i="9"/>
  <c r="C10" i="8"/>
  <c r="C10" i="7"/>
  <c r="C10" i="6"/>
  <c r="C10" i="5"/>
  <c r="C10" i="4"/>
  <c r="C10" i="3"/>
  <c r="G13" i="10"/>
  <c r="G12" i="9"/>
  <c r="G12" i="8"/>
  <c r="G12" i="7"/>
  <c r="G12" i="6"/>
  <c r="G12" i="5"/>
  <c r="G12" i="4"/>
  <c r="G12" i="3"/>
  <c r="E14" i="10"/>
  <c r="E13" i="9"/>
  <c r="E13" i="8"/>
  <c r="E13" i="7"/>
  <c r="E13" i="6"/>
  <c r="E13" i="5"/>
  <c r="E13" i="3"/>
  <c r="E13" i="4"/>
  <c r="C15" i="10"/>
  <c r="C14" i="9"/>
  <c r="C14" i="8"/>
  <c r="C14" i="7"/>
  <c r="C14" i="6"/>
  <c r="C14" i="5"/>
  <c r="C14" i="4"/>
  <c r="C14" i="3"/>
  <c r="G17" i="10"/>
  <c r="G16" i="9"/>
  <c r="G16" i="8"/>
  <c r="G16" i="7"/>
  <c r="G16" i="6"/>
  <c r="G16" i="5"/>
  <c r="G16" i="4"/>
  <c r="G16" i="3"/>
  <c r="E18" i="10"/>
  <c r="E17" i="9"/>
  <c r="E17" i="8"/>
  <c r="E17" i="7"/>
  <c r="E17" i="6"/>
  <c r="E17" i="5"/>
  <c r="E17" i="3"/>
  <c r="E17" i="4"/>
  <c r="C19" i="10"/>
  <c r="C18" i="9"/>
  <c r="C18" i="8"/>
  <c r="C18" i="7"/>
  <c r="C18" i="6"/>
  <c r="C18" i="5"/>
  <c r="C18" i="4"/>
  <c r="C18" i="3"/>
  <c r="G21" i="10"/>
  <c r="G20" i="9"/>
  <c r="G20" i="8"/>
  <c r="G20" i="7"/>
  <c r="G20" i="6"/>
  <c r="G20" i="5"/>
  <c r="G20" i="4"/>
  <c r="G20" i="3"/>
  <c r="B2" i="2"/>
  <c r="D3" i="10"/>
  <c r="D2" i="9"/>
  <c r="D2" i="8"/>
  <c r="D2" i="7"/>
  <c r="D2" i="6"/>
  <c r="D2" i="5"/>
  <c r="D2" i="4"/>
  <c r="D2" i="3"/>
  <c r="H5" i="10"/>
  <c r="H4" i="9"/>
  <c r="H4" i="8"/>
  <c r="H4" i="7"/>
  <c r="H4" i="6"/>
  <c r="H4" i="5"/>
  <c r="H4" i="4"/>
  <c r="H4" i="3"/>
  <c r="F6" i="10"/>
  <c r="F5" i="9"/>
  <c r="F5" i="8"/>
  <c r="F5" i="7"/>
  <c r="F5" i="6"/>
  <c r="F5" i="5"/>
  <c r="F5" i="4"/>
  <c r="F5" i="3"/>
  <c r="D7" i="10"/>
  <c r="D6" i="9"/>
  <c r="D6" i="8"/>
  <c r="D6" i="7"/>
  <c r="D6" i="6"/>
  <c r="D6" i="5"/>
  <c r="D6" i="4"/>
  <c r="D6" i="3"/>
  <c r="H9" i="10"/>
  <c r="H8" i="9"/>
  <c r="H8" i="8"/>
  <c r="H8" i="7"/>
  <c r="H8" i="6"/>
  <c r="H8" i="5"/>
  <c r="H8" i="4"/>
  <c r="H8" i="3"/>
  <c r="F10" i="10"/>
  <c r="F9" i="9"/>
  <c r="F9" i="8"/>
  <c r="F9" i="7"/>
  <c r="F9" i="6"/>
  <c r="F9" i="5"/>
  <c r="F9" i="4"/>
  <c r="F9" i="3"/>
  <c r="D11" i="10"/>
  <c r="D10" i="9"/>
  <c r="D10" i="8"/>
  <c r="D10" i="7"/>
  <c r="D10" i="6"/>
  <c r="D10" i="5"/>
  <c r="D10" i="4"/>
  <c r="D10" i="3"/>
  <c r="H13" i="10"/>
  <c r="H12" i="9"/>
  <c r="H12" i="8"/>
  <c r="H12" i="7"/>
  <c r="H12" i="6"/>
  <c r="H12" i="5"/>
  <c r="H12" i="4"/>
  <c r="H12" i="3"/>
  <c r="F14" i="10"/>
  <c r="F13" i="9"/>
  <c r="F13" i="8"/>
  <c r="F13" i="7"/>
  <c r="F13" i="6"/>
  <c r="F13" i="5"/>
  <c r="F13" i="4"/>
  <c r="F13" i="3"/>
  <c r="D15" i="10"/>
  <c r="D14" i="9"/>
  <c r="D14" i="8"/>
  <c r="D14" i="7"/>
  <c r="D14" i="6"/>
  <c r="D14" i="5"/>
  <c r="D14" i="4"/>
  <c r="D14" i="3"/>
  <c r="H17" i="10"/>
  <c r="H16" i="9"/>
  <c r="H16" i="8"/>
  <c r="H16" i="7"/>
  <c r="H16" i="6"/>
  <c r="H16" i="5"/>
  <c r="H16" i="4"/>
  <c r="H16" i="3"/>
  <c r="F18" i="10"/>
  <c r="F17" i="9"/>
  <c r="F17" i="8"/>
  <c r="F17" i="7"/>
  <c r="F17" i="6"/>
  <c r="F17" i="5"/>
  <c r="F17" i="4"/>
  <c r="F17" i="3"/>
  <c r="D19" i="10"/>
  <c r="D18" i="9"/>
  <c r="D18" i="8"/>
  <c r="D18" i="7"/>
  <c r="D18" i="6"/>
  <c r="D18" i="5"/>
  <c r="D18" i="4"/>
  <c r="D18" i="3"/>
  <c r="H21" i="10"/>
  <c r="H20" i="9"/>
  <c r="H20" i="8"/>
  <c r="H20" i="7"/>
  <c r="H20" i="6"/>
  <c r="H20" i="5"/>
  <c r="H20" i="4"/>
  <c r="H20" i="3"/>
  <c r="C2" i="2"/>
  <c r="E3" i="10"/>
  <c r="E2" i="9"/>
  <c r="E2" i="8"/>
  <c r="E2" i="7"/>
  <c r="E2" i="6"/>
  <c r="E2" i="5"/>
  <c r="E2" i="3"/>
  <c r="E2" i="4"/>
  <c r="C4" i="10"/>
  <c r="C3" i="9"/>
  <c r="C3" i="8"/>
  <c r="C3" i="7"/>
  <c r="C3" i="6"/>
  <c r="C3" i="5"/>
  <c r="C3" i="4"/>
  <c r="C3" i="3"/>
  <c r="G6" i="10"/>
  <c r="G5" i="9"/>
  <c r="G5" i="8"/>
  <c r="G5" i="7"/>
  <c r="G5" i="6"/>
  <c r="G5" i="5"/>
  <c r="G5" i="4"/>
  <c r="G5" i="3"/>
  <c r="E7" i="10"/>
  <c r="E6" i="9"/>
  <c r="E6" i="8"/>
  <c r="E6" i="7"/>
  <c r="E6" i="6"/>
  <c r="E6" i="5"/>
  <c r="E6" i="3"/>
  <c r="E6" i="4"/>
  <c r="C8" i="10"/>
  <c r="C7" i="9"/>
  <c r="C7" i="8"/>
  <c r="C7" i="7"/>
  <c r="C7" i="6"/>
  <c r="C7" i="5"/>
  <c r="C7" i="4"/>
  <c r="C7" i="3"/>
  <c r="G10" i="10"/>
  <c r="G9" i="9"/>
  <c r="G9" i="8"/>
  <c r="G9" i="7"/>
  <c r="G9" i="6"/>
  <c r="G9" i="5"/>
  <c r="G9" i="4"/>
  <c r="G9" i="3"/>
  <c r="E11" i="10"/>
  <c r="E10" i="9"/>
  <c r="E10" i="8"/>
  <c r="E10" i="7"/>
  <c r="E10" i="6"/>
  <c r="E10" i="5"/>
  <c r="E10" i="3"/>
  <c r="E10" i="4"/>
  <c r="C12" i="10"/>
  <c r="C11" i="9"/>
  <c r="C11" i="8"/>
  <c r="C11" i="7"/>
  <c r="C11" i="6"/>
  <c r="C11" i="5"/>
  <c r="C11" i="4"/>
  <c r="C11" i="3"/>
  <c r="G14" i="10"/>
  <c r="G13" i="9"/>
  <c r="G13" i="8"/>
  <c r="G13" i="7"/>
  <c r="G13" i="6"/>
  <c r="G13" i="5"/>
  <c r="G13" i="4"/>
  <c r="G13" i="3"/>
  <c r="E15" i="10"/>
  <c r="E14" i="9"/>
  <c r="E14" i="8"/>
  <c r="E14" i="7"/>
  <c r="E14" i="6"/>
  <c r="E14" i="5"/>
  <c r="E14" i="3"/>
  <c r="E14" i="4"/>
  <c r="C16" i="10"/>
  <c r="C15" i="9"/>
  <c r="C15" i="8"/>
  <c r="C15" i="7"/>
  <c r="C15" i="6"/>
  <c r="C15" i="5"/>
  <c r="C15" i="4"/>
  <c r="C15" i="3"/>
  <c r="G18" i="10"/>
  <c r="G17" i="9"/>
  <c r="G17" i="8"/>
  <c r="G17" i="7"/>
  <c r="G17" i="6"/>
  <c r="G17" i="5"/>
  <c r="G17" i="4"/>
  <c r="G17" i="3"/>
  <c r="E19" i="10"/>
  <c r="E18" i="9"/>
  <c r="E18" i="8"/>
  <c r="E18" i="7"/>
  <c r="E18" i="6"/>
  <c r="E18" i="5"/>
  <c r="E18" i="3"/>
  <c r="E18" i="4"/>
  <c r="C20" i="10"/>
  <c r="C19" i="9"/>
  <c r="C19" i="8"/>
  <c r="C19" i="7"/>
  <c r="C19" i="6"/>
  <c r="C19" i="5"/>
  <c r="C19" i="4"/>
  <c r="C19" i="3"/>
  <c r="D2" i="2"/>
  <c r="F3" i="10"/>
  <c r="F2" i="9"/>
  <c r="F2" i="8"/>
  <c r="F2" i="7"/>
  <c r="F2" i="6"/>
  <c r="F2" i="5"/>
  <c r="F2" i="4"/>
  <c r="F2" i="3"/>
  <c r="D4" i="10"/>
  <c r="D3" i="9"/>
  <c r="D3" i="8"/>
  <c r="D3" i="7"/>
  <c r="D3" i="6"/>
  <c r="D3" i="5"/>
  <c r="D3" i="4"/>
  <c r="D3" i="3"/>
  <c r="H6" i="10"/>
  <c r="H5" i="9"/>
  <c r="H5" i="8"/>
  <c r="H5" i="7"/>
  <c r="H5" i="6"/>
  <c r="H5" i="5"/>
  <c r="H5" i="4"/>
  <c r="H5" i="3"/>
  <c r="F7" i="10"/>
  <c r="F6" i="9"/>
  <c r="F6" i="8"/>
  <c r="F6" i="7"/>
  <c r="F6" i="6"/>
  <c r="F6" i="5"/>
  <c r="F6" i="4"/>
  <c r="F6" i="3"/>
  <c r="D8" i="10"/>
  <c r="D7" i="9"/>
  <c r="D7" i="8"/>
  <c r="D7" i="7"/>
  <c r="D7" i="6"/>
  <c r="D7" i="5"/>
  <c r="D7" i="4"/>
  <c r="D7" i="3"/>
  <c r="H10" i="10"/>
  <c r="H9" i="9"/>
  <c r="H9" i="8"/>
  <c r="H9" i="7"/>
  <c r="H9" i="6"/>
  <c r="H9" i="5"/>
  <c r="H9" i="4"/>
  <c r="H9" i="3"/>
  <c r="F11" i="10"/>
  <c r="F10" i="9"/>
  <c r="F10" i="8"/>
  <c r="F10" i="7"/>
  <c r="F10" i="6"/>
  <c r="F10" i="5"/>
  <c r="F10" i="4"/>
  <c r="F10" i="3"/>
  <c r="D12" i="10"/>
  <c r="D11" i="9"/>
  <c r="D11" i="8"/>
  <c r="D11" i="7"/>
  <c r="D11" i="6"/>
  <c r="D11" i="5"/>
  <c r="D11" i="4"/>
  <c r="D11" i="3"/>
  <c r="H14" i="10"/>
  <c r="H13" i="9"/>
  <c r="H13" i="8"/>
  <c r="H13" i="7"/>
  <c r="H13" i="6"/>
  <c r="H13" i="5"/>
  <c r="H13" i="4"/>
  <c r="H13" i="3"/>
  <c r="F15" i="10"/>
  <c r="F14" i="9"/>
  <c r="F14" i="8"/>
  <c r="F14" i="7"/>
  <c r="F14" i="6"/>
  <c r="F14" i="5"/>
  <c r="F14" i="4"/>
  <c r="F14" i="3"/>
  <c r="D16" i="10"/>
  <c r="D15" i="9"/>
  <c r="D15" i="8"/>
  <c r="D15" i="7"/>
  <c r="D15" i="6"/>
  <c r="D15" i="5"/>
  <c r="D15" i="4"/>
  <c r="D15" i="3"/>
  <c r="H18" i="10"/>
  <c r="H17" i="9"/>
  <c r="H17" i="8"/>
  <c r="H17" i="7"/>
  <c r="H17" i="6"/>
  <c r="H17" i="5"/>
  <c r="H17" i="4"/>
  <c r="H17" i="3"/>
  <c r="F19" i="10"/>
  <c r="F18" i="9"/>
  <c r="F18" i="8"/>
  <c r="F18" i="7"/>
  <c r="F18" i="6"/>
  <c r="F18" i="5"/>
  <c r="F18" i="4"/>
  <c r="F18" i="3"/>
  <c r="D20" i="10"/>
  <c r="D19" i="9"/>
  <c r="D19" i="8"/>
  <c r="D19" i="7"/>
  <c r="D19" i="6"/>
  <c r="D19" i="5"/>
  <c r="D19" i="4"/>
  <c r="D19" i="3"/>
  <c r="E2" i="2"/>
  <c r="G3" i="10"/>
  <c r="G2" i="9"/>
  <c r="G2" i="8"/>
  <c r="G2" i="7"/>
  <c r="G2" i="6"/>
  <c r="G2" i="5"/>
  <c r="G2" i="4"/>
  <c r="G2" i="3"/>
  <c r="E4" i="10"/>
  <c r="E3" i="9"/>
  <c r="E3" i="8"/>
  <c r="E3" i="7"/>
  <c r="E3" i="6"/>
  <c r="E3" i="5"/>
  <c r="E3" i="3"/>
  <c r="E3" i="4"/>
  <c r="C5" i="10"/>
  <c r="C4" i="9"/>
  <c r="C4" i="8"/>
  <c r="C4" i="7"/>
  <c r="C4" i="6"/>
  <c r="C4" i="5"/>
  <c r="C4" i="4"/>
  <c r="C4" i="3"/>
  <c r="G7" i="10"/>
  <c r="G6" i="9"/>
  <c r="G6" i="8"/>
  <c r="G6" i="7"/>
  <c r="G6" i="6"/>
  <c r="G6" i="5"/>
  <c r="G6" i="4"/>
  <c r="G6" i="3"/>
  <c r="E8" i="10"/>
  <c r="E7" i="9"/>
  <c r="E7" i="8"/>
  <c r="E7" i="7"/>
  <c r="E7" i="6"/>
  <c r="E7" i="5"/>
  <c r="E7" i="3"/>
  <c r="E7" i="4"/>
  <c r="C9" i="10"/>
  <c r="C8" i="9"/>
  <c r="C8" i="8"/>
  <c r="C8" i="7"/>
  <c r="C8" i="6"/>
  <c r="C8" i="5"/>
  <c r="C8" i="4"/>
  <c r="C8" i="3"/>
  <c r="G11" i="10"/>
  <c r="G10" i="9"/>
  <c r="G10" i="8"/>
  <c r="G10" i="7"/>
  <c r="G10" i="6"/>
  <c r="G10" i="5"/>
  <c r="G10" i="4"/>
  <c r="G10" i="3"/>
  <c r="E12" i="10"/>
  <c r="E11" i="9"/>
  <c r="E11" i="8"/>
  <c r="E11" i="7"/>
  <c r="E11" i="6"/>
  <c r="E11" i="5"/>
  <c r="E11" i="3"/>
  <c r="E11" i="4"/>
  <c r="C13" i="10"/>
  <c r="C12" i="9"/>
  <c r="C12" i="8"/>
  <c r="C12" i="7"/>
  <c r="C12" i="6"/>
  <c r="C12" i="5"/>
  <c r="C12" i="4"/>
  <c r="C12" i="3"/>
  <c r="G15" i="10"/>
  <c r="G14" i="9"/>
  <c r="G14" i="8"/>
  <c r="G14" i="7"/>
  <c r="G14" i="6"/>
  <c r="G14" i="5"/>
  <c r="G14" i="4"/>
  <c r="G14" i="3"/>
  <c r="E16" i="10"/>
  <c r="E15" i="9"/>
  <c r="E15" i="8"/>
  <c r="E15" i="7"/>
  <c r="E15" i="6"/>
  <c r="E15" i="5"/>
  <c r="E15" i="3"/>
  <c r="E15" i="4"/>
  <c r="C17" i="10"/>
  <c r="C16" i="9"/>
  <c r="C16" i="8"/>
  <c r="C16" i="7"/>
  <c r="C16" i="6"/>
  <c r="C16" i="5"/>
  <c r="C16" i="4"/>
  <c r="C16" i="3"/>
  <c r="G19" i="10"/>
  <c r="G18" i="9"/>
  <c r="G18" i="8"/>
  <c r="G18" i="7"/>
  <c r="G18" i="6"/>
  <c r="G18" i="5"/>
  <c r="G18" i="4"/>
  <c r="G18" i="3"/>
  <c r="E20" i="10"/>
  <c r="E19" i="9"/>
  <c r="E19" i="8"/>
  <c r="E19" i="7"/>
  <c r="E19" i="6"/>
  <c r="E19" i="5"/>
  <c r="E19" i="3"/>
  <c r="E19" i="4"/>
  <c r="C21" i="10"/>
  <c r="C20" i="9"/>
  <c r="C20" i="8"/>
  <c r="C20" i="7"/>
  <c r="C20" i="6"/>
  <c r="C20" i="5"/>
  <c r="C20" i="4"/>
  <c r="C20" i="3"/>
  <c r="F2" i="2"/>
  <c r="B3" i="4"/>
  <c r="B11" i="4"/>
  <c r="B19" i="4"/>
  <c r="B9" i="4"/>
  <c r="B17" i="4"/>
  <c r="B4" i="4"/>
  <c r="B12" i="4"/>
  <c r="B20" i="4"/>
  <c r="B10" i="4"/>
  <c r="B18" i="4"/>
  <c r="B5" i="4"/>
  <c r="B13" i="4"/>
  <c r="B5" i="10"/>
  <c r="B9" i="10"/>
  <c r="B13" i="10"/>
  <c r="B4" i="10"/>
  <c r="B8" i="10"/>
  <c r="B12" i="10"/>
  <c r="B1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tc={7230FFAD-F685-4A53-8331-93456215165E}</author>
  </authors>
  <commentList>
    <comment ref="K2" authorId="0" shapeId="0" xr:uid="{7230FFAD-F685-4A53-8331-93456215165E}">
      <text>
        <t>[Threaded comment]
Your version of Excel allows you to read this threaded comment; however, any edits to it will get removed if the file is opened in a newer version of Excel. Learn more: https://go.microsoft.com/fwlink/?linkid=870924
Comment:
    link to MRLs (Part 2, Annex I)</t>
      </text>
    </comment>
  </commentList>
</comments>
</file>

<file path=xl/sharedStrings.xml><?xml version="1.0" encoding="utf-8"?>
<sst xmlns="http://schemas.openxmlformats.org/spreadsheetml/2006/main" count="4408" uniqueCount="601">
  <si>
    <t>Table 1:  Links to information pages for each substance</t>
  </si>
  <si>
    <t>Table 2:  Legislative map</t>
  </si>
  <si>
    <t>Table 3</t>
  </si>
  <si>
    <t>Table 4</t>
  </si>
  <si>
    <t>Table 5</t>
  </si>
  <si>
    <t>Table 6</t>
  </si>
  <si>
    <t>Table 7</t>
  </si>
  <si>
    <t>Table 8</t>
  </si>
  <si>
    <t>Table 9</t>
  </si>
  <si>
    <t>Table 10</t>
  </si>
  <si>
    <t>POPs Regulation</t>
  </si>
  <si>
    <t>Proposed Pop</t>
  </si>
  <si>
    <t>PIC Status</t>
  </si>
  <si>
    <t>Restriction list (annex XVII)</t>
  </si>
  <si>
    <t>Registry of restriction intentions</t>
  </si>
  <si>
    <t>Authorisation list (annex XIV)</t>
  </si>
  <si>
    <t>Candidate List</t>
  </si>
  <si>
    <t>Candidate list substances in articles</t>
  </si>
  <si>
    <t>Registry of SVHC Intentions</t>
  </si>
  <si>
    <t>PACT list is updated every 48 hours ( see https://echa.europa.eu/pact)</t>
  </si>
  <si>
    <t>CORAP</t>
  </si>
  <si>
    <t>Harmonised Classifications in force from 1 May 2020 after ATP 13</t>
  </si>
  <si>
    <t>Registry of submitted CLH</t>
  </si>
  <si>
    <t>FULL REACH Registration</t>
  </si>
  <si>
    <t>Intermediate REACH Registration</t>
  </si>
  <si>
    <t>NONS REACH Registration</t>
  </si>
  <si>
    <t>Information on REACH registered uses</t>
  </si>
  <si>
    <t>Biocides</t>
  </si>
  <si>
    <t>OEL on CMD/CAD (see https://echa.europa.eu/oels-activity-list)</t>
  </si>
  <si>
    <t>DNEL INHALATION [mg/m³]</t>
  </si>
  <si>
    <t>WFD and EQS</t>
  </si>
  <si>
    <t>Groundwater</t>
  </si>
  <si>
    <t>Registered uses</t>
  </si>
  <si>
    <t>Table 3:  POPs</t>
  </si>
  <si>
    <t>Rows with entry</t>
  </si>
  <si>
    <t>Table 4:  REACH Restriction process</t>
  </si>
  <si>
    <t>Table 5:  REACH SVHC/Authorisation process</t>
  </si>
  <si>
    <t>Table 6:  REACH Evaluation process</t>
  </si>
  <si>
    <t>Table 7:  CLP Hamonised classification process</t>
  </si>
  <si>
    <t>Table 8:  REACH Registration and Biocides</t>
  </si>
  <si>
    <t>Table 9:  OELs on CAD/CMD</t>
  </si>
  <si>
    <t>DNEL list of the DGUV - November 2018 - https://www.dguv.de/ifa/gestis/gestis-dnel-liste/index-2.jsp</t>
  </si>
  <si>
    <t>Table 10:  Other limit values</t>
  </si>
  <si>
    <t>Duplicate?</t>
  </si>
  <si>
    <t>List</t>
  </si>
  <si>
    <t>Substance Group</t>
  </si>
  <si>
    <t>Category</t>
  </si>
  <si>
    <t>Substance name</t>
  </si>
  <si>
    <t>CASNo.</t>
  </si>
  <si>
    <t>EC NUMBER</t>
  </si>
  <si>
    <t>Substance Information Page</t>
  </si>
  <si>
    <t>Brief Profile Page</t>
  </si>
  <si>
    <t>Link to entry on CLI</t>
  </si>
  <si>
    <t>A</t>
  </si>
  <si>
    <t>Y</t>
  </si>
  <si>
    <t>-</t>
  </si>
  <si>
    <t>C</t>
  </si>
  <si>
    <t>Bisphenols</t>
  </si>
  <si>
    <t>BPA</t>
  </si>
  <si>
    <t>80-05-7</t>
  </si>
  <si>
    <t>201-245-8</t>
  </si>
  <si>
    <t>https://echa.europa.eu/substance-information/-/substanceinfo/100.001.133</t>
  </si>
  <si>
    <t>https://echa.europa.eu/brief-profile/-/briefprofile/100.001.133</t>
  </si>
  <si>
    <t>https://echa.europa.eu/information-on-chemicals/cl-inventory-database/-/discli/details/54923</t>
  </si>
  <si>
    <t>BPS</t>
  </si>
  <si>
    <t>80-09-1</t>
  </si>
  <si>
    <t>201-250-5</t>
  </si>
  <si>
    <t>https://echa.europa.eu/substance-information/-/substanceinfo/100.001.137</t>
  </si>
  <si>
    <t>https://echa.europa.eu/brief-profile/-/briefprofile/100.001.137</t>
  </si>
  <si>
    <t>https://echa.europa.eu/information-on-chemicals/cl-inventory-database/-/discli/details/51189</t>
  </si>
  <si>
    <t>BPF</t>
  </si>
  <si>
    <t>620-92-8</t>
  </si>
  <si>
    <t>210-658-2</t>
  </si>
  <si>
    <t>https://echa.europa.eu/substance-information/-/substanceinfo/100.009.691</t>
  </si>
  <si>
    <t>https://echa.europa.eu/information-on-chemicals/cl-inventory-database/-/discli/details/123693</t>
  </si>
  <si>
    <t>BPB</t>
  </si>
  <si>
    <t>77-40-7</t>
  </si>
  <si>
    <t>201-025-1</t>
  </si>
  <si>
    <t>https://echa.europa.eu/substance-information/-/substanceinfo/100.000.933</t>
  </si>
  <si>
    <t>https://echa.europa.eu/information-on-chemicals/cl-inventory-database/-/discli/details/42950</t>
  </si>
  <si>
    <t>BPAF</t>
  </si>
  <si>
    <t>1478-61-1</t>
  </si>
  <si>
    <t>216-036-7</t>
  </si>
  <si>
    <t>https://echa.europa.eu/substance-information/-/substanceinfo/100.014.579</t>
  </si>
  <si>
    <t>https://echa.europa.eu/brief-profile/-/briefprofile/100.014.579</t>
  </si>
  <si>
    <t>https://echa.europa.eu/information-on-chemicals/cl-inventory-database/-/discli/details/17510</t>
  </si>
  <si>
    <t>BPAP</t>
  </si>
  <si>
    <t>1571-75-1</t>
  </si>
  <si>
    <t>605-085-3</t>
  </si>
  <si>
    <t>https://echa.europa.eu/substance-information/-/substanceinfo/100.103.138</t>
  </si>
  <si>
    <t>https://echa.europa.eu/brief-profile/-/briefprofile/100.103.138</t>
  </si>
  <si>
    <t>https://echa.europa.eu/information-on-chemicals/cl-inventory-database/-/discli/details/126457</t>
  </si>
  <si>
    <t>BPBP</t>
  </si>
  <si>
    <t>24038-68-4</t>
  </si>
  <si>
    <t>https://echa.europa.eu/substance-information/-/substanceinfo/100.203.270</t>
  </si>
  <si>
    <t>https://echa.europa.eu/information-on-chemicals/cl-inventory-database/-/discli/details/208204</t>
  </si>
  <si>
    <t>BPC</t>
  </si>
  <si>
    <t>79-97-0</t>
  </si>
  <si>
    <t>201-240-0</t>
  </si>
  <si>
    <t>https://echa.europa.eu/substance-information/-/substanceinfo/100.001.128</t>
  </si>
  <si>
    <t>https://echa.europa.eu/brief-profile/-/briefprofile/100.001.128</t>
  </si>
  <si>
    <t>https://echa.europa.eu/information-on-chemicals/cl-inventory-database/-/discli/details/52938</t>
  </si>
  <si>
    <t>BPCI2</t>
  </si>
  <si>
    <t>14868-03-2</t>
  </si>
  <si>
    <t>238-940-0</t>
  </si>
  <si>
    <t>https://echa.europa.eu/substance-information/-/substanceinfo/100.035.385</t>
  </si>
  <si>
    <t>https://echa.europa.eu/information-on-chemicals/cl-inventory-database/-/discli/details/56753</t>
  </si>
  <si>
    <t>BPE</t>
  </si>
  <si>
    <t>2081-08-5</t>
  </si>
  <si>
    <t>https://echa.europa.eu/substance-information/-/substanceinfo/100.155.981</t>
  </si>
  <si>
    <t>https://echa.europa.eu/information-on-chemicals/cl-inventory-database/-/discli/details/160667</t>
  </si>
  <si>
    <t>BPPH</t>
  </si>
  <si>
    <t>1844-01-5</t>
  </si>
  <si>
    <t>https://echa.europa.eu/substance-information/-/substanceinfo/100.204.942</t>
  </si>
  <si>
    <t>https://echa.europa.eu/information-on-chemicals/cl-inventory-database/-/discli/details/209880</t>
  </si>
  <si>
    <t>BPM</t>
  </si>
  <si>
    <t>13595-25-0</t>
  </si>
  <si>
    <t>428-970-4</t>
  </si>
  <si>
    <t>https://echa.europa.eu/substance-information/-/substanceinfo/100.102.734</t>
  </si>
  <si>
    <t>https://echa.europa.eu/brief-profile/-/briefprofile/100.102.734</t>
  </si>
  <si>
    <t>https://echa.europa.eu/information-on-chemicals/cl-inventory-database/-/discli/details/10465</t>
  </si>
  <si>
    <t>BPP</t>
  </si>
  <si>
    <t>2167-51-3</t>
  </si>
  <si>
    <t>606-820-0</t>
  </si>
  <si>
    <t>https://echa.europa.eu/substance-information/-/substanceinfo/100.125.643</t>
  </si>
  <si>
    <t>https://echa.europa.eu/information-on-chemicals/cl-inventory-database/-/discli/details/96609</t>
  </si>
  <si>
    <t>BIS2</t>
  </si>
  <si>
    <t>2467-09-9</t>
  </si>
  <si>
    <t>DHDPE</t>
  </si>
  <si>
    <t>1965-09-9</t>
  </si>
  <si>
    <t>217-809-1</t>
  </si>
  <si>
    <t>https://echa.europa.eu/substance-information/-/substanceinfo/100.016.191</t>
  </si>
  <si>
    <t>https://echa.europa.eu/information-on-chemicals/cl-inventory-database/-/discli/details/9389</t>
  </si>
  <si>
    <t>BPFL</t>
  </si>
  <si>
    <t>3236-71-3</t>
  </si>
  <si>
    <t>https://echa.europa.eu/substance-information/-/substanceinfo/100.153.009</t>
  </si>
  <si>
    <t>https://echa.europa.eu/information-on-chemicals/cl-inventory-database/-/discli/details/118111</t>
  </si>
  <si>
    <t>BPZ</t>
  </si>
  <si>
    <t>843-55-0</t>
  </si>
  <si>
    <t>212-677-1</t>
  </si>
  <si>
    <t>https://echa.europa.eu/substance-information/-/substanceinfo/100.011.525</t>
  </si>
  <si>
    <t>https://echa.europa.eu/information-on-chemicals/cl-inventory-database/-/discli/details/3024</t>
  </si>
  <si>
    <t>BP4,4'</t>
  </si>
  <si>
    <t>92-88-6</t>
  </si>
  <si>
    <t>202-200-5</t>
  </si>
  <si>
    <t>https://echa.europa.eu/substance-information/-/substanceinfo/100.002.001</t>
  </si>
  <si>
    <t>https://echa.europa.eu/brief-profile/-/briefprofile/100.002.001</t>
  </si>
  <si>
    <t>https://echa.europa.eu/information-on-chemicals/cl-inventory-database/-/discli/details/43899</t>
  </si>
  <si>
    <t>Listed under Annex I (identifying protocol/convention)</t>
  </si>
  <si>
    <t>Placing on the market placing on the market and use of whether on their own, in preparations or as constituents of articles is prohibited?</t>
  </si>
  <si>
    <t>Specific exemption on intermediate use or other specification</t>
  </si>
  <si>
    <t>Subject to release reduction provisions under Annex III</t>
  </si>
  <si>
    <t>Waste management provisions set out in Article 7 (Annex IV)</t>
  </si>
  <si>
    <t>Concentration limit referred to in Article 7(4)(a)</t>
  </si>
  <si>
    <t xml:space="preserve">Part 2   Wastes and operations to which Article 7(4)(b) applies </t>
  </si>
  <si>
    <t>Proposed POP?</t>
  </si>
  <si>
    <t>Conditions</t>
  </si>
  <si>
    <t>Appendices</t>
  </si>
  <si>
    <t>Standards</t>
  </si>
  <si>
    <t>History</t>
  </si>
  <si>
    <t>Q&amp;As</t>
  </si>
  <si>
    <t>Remarks</t>
  </si>
  <si>
    <t>Submitter(s)</t>
  </si>
  <si>
    <t>Details on the scope of restriction</t>
  </si>
  <si>
    <t>Reason for restriction</t>
  </si>
  <si>
    <t>Status</t>
  </si>
  <si>
    <t>Date of intention</t>
  </si>
  <si>
    <t>Expected date of submission</t>
  </si>
  <si>
    <t>Withdrawal date</t>
  </si>
  <si>
    <t>Reason for withdrawal</t>
  </si>
  <si>
    <t>Start of Call for Evidence public consultation</t>
  </si>
  <si>
    <t>Deadline for comments on the Call for Evidence</t>
  </si>
  <si>
    <t>Start of second Call for Evidence public consultation</t>
  </si>
  <si>
    <t>Deadline for comments on the second Call for Evidence</t>
  </si>
  <si>
    <t>Start of third Call for Evidence public consultation</t>
  </si>
  <si>
    <t>Deadline for comments on the third Call for Evidence</t>
  </si>
  <si>
    <t>Restriction report (and  annexes)</t>
  </si>
  <si>
    <t>Information note on restriction report</t>
  </si>
  <si>
    <t>Start of Annex XV report public consultation</t>
  </si>
  <si>
    <t>1st deadline for comments on Annex XV report</t>
  </si>
  <si>
    <t>Final deadline for comments on Annex XV report</t>
  </si>
  <si>
    <t>Comments on Annex XV report</t>
  </si>
  <si>
    <t>Opinion of RAC (and minority positions)</t>
  </si>
  <si>
    <t>Draft opinion of SEAC</t>
  </si>
  <si>
    <t>RAC &amp; SEAC (draft) Background document (and annexes)</t>
  </si>
  <si>
    <t>Start of SEAC draft opinion public consultation</t>
  </si>
  <si>
    <t>Deadline for comments on SEAC draft opinion</t>
  </si>
  <si>
    <t>Comments on SEAC draft opinion</t>
  </si>
  <si>
    <t/>
  </si>
  <si>
    <t>https://echa.europa.eu/documents/10162/370b5de7-9507-f1b4-edc6-80ef2e5cd781</t>
  </si>
  <si>
    <t>&lt;a href="https://eur-lex.europa.eu/legal-content/EN/TXT/?uri=uriserv:OJ.L_.2016.337.01.0003.01.ENG&amp;toc=OJ:L:2016:337:TOC"&gt;R 2016/2235&lt;/a&gt;</t>
  </si>
  <si>
    <t>France</t>
  </si>
  <si>
    <t>Thermal paper</t>
  </si>
  <si>
    <t>The opinion from Anses published in April 2013 confirms the health effects of bisphenol A, particularly for pregnant women in terms of potential risks to the unborn child.Some exposure situations, mainly related to the handling of thermal paper (cash register receipts, credit card receipts, etc.),leading to potential risk for human health have been identified. Therefore, the restriction scope will be the use of BPA in thermal paper.</t>
  </si>
  <si>
    <t>Commission decided</t>
  </si>
  <si>
    <t>06/05/2013</t>
  </si>
  <si>
    <t>17/01/2014</t>
  </si>
  <si>
    <t>https://echa.europa.eu/documents/10162/8cab2a02-98dd-2aa0-d951-68dc263457a8</t>
  </si>
  <si>
    <t>https://echa.europa.eu/documents/10162/d3f7b8fb-ec55-1c74-5eb9-9a498a2fa1d3</t>
  </si>
  <si>
    <t>18/06/2014</t>
  </si>
  <si>
    <t>18/12/2014</t>
  </si>
  <si>
    <t>https://echa.europa.eu/documents/10162/1da1843e-c04b-8f66-889c-d7fe82b43f3e</t>
  </si>
  <si>
    <t>https://echa.europa.eu/documents/10162/30eddda4-b27c-659e-d6d2-7b8ef02320a9</t>
  </si>
  <si>
    <t>https://echa.europa.eu/documents/10162/b6323e26-6e98-e0a1-d1a3-f77f8799177c</t>
  </si>
  <si>
    <t>https://echa.europa.eu/documents/10162/4371e0fe-0e1c-36c8-a2db-4c7b40cf7462</t>
  </si>
  <si>
    <t>16/09/2015</t>
  </si>
  <si>
    <t>16/11/2015</t>
  </si>
  <si>
    <t>https://echa.europa.eu/documents/10162/3708f4ea-872d-1369-ac1f-95bf2dd56dc7</t>
  </si>
  <si>
    <t>Sweden</t>
  </si>
  <si>
    <t>22/05/2017</t>
  </si>
  <si>
    <t>19/08/2019</t>
  </si>
  <si>
    <t>Sunset Date</t>
  </si>
  <si>
    <t>Latest application date</t>
  </si>
  <si>
    <t>Intrinsic property(ies) referred to in Article 57</t>
  </si>
  <si>
    <t>Exempted (categories of) uses</t>
  </si>
  <si>
    <t>Reason for inclusion</t>
  </si>
  <si>
    <t>Date of inclusion</t>
  </si>
  <si>
    <t>Decision</t>
  </si>
  <si>
    <t>IUCLID dataset</t>
  </si>
  <si>
    <t>Support document</t>
  </si>
  <si>
    <t>Response to comments</t>
  </si>
  <si>
    <t>Number of SiA notifications listed</t>
  </si>
  <si>
    <t>Details</t>
  </si>
  <si>
    <t>Final background document (and annexes)</t>
  </si>
  <si>
    <t>Adopted restriction/Commission communication</t>
  </si>
  <si>
    <t>Latest update</t>
  </si>
  <si>
    <t>Submitted for accordance check</t>
  </si>
  <si>
    <t>Submitter</t>
  </si>
  <si>
    <t>Scope</t>
  </si>
  <si>
    <t>Start of public consultation</t>
  </si>
  <si>
    <t>End of public consultation</t>
  </si>
  <si>
    <t>Public consultation document</t>
  </si>
  <si>
    <t>RCOM (Comments received)</t>
  </si>
  <si>
    <t>Year of MSC agreement</t>
  </si>
  <si>
    <t>MSC Agreement</t>
  </si>
  <si>
    <t>Date of MSC agreement</t>
  </si>
  <si>
    <t>Support documents</t>
  </si>
  <si>
    <t>MSC Opinion</t>
  </si>
  <si>
    <t>Date of MSC opinion</t>
  </si>
  <si>
    <t>Minority position</t>
  </si>
  <si>
    <t>Date of inclusion in Candidate List</t>
  </si>
  <si>
    <t>Identified SVHC</t>
  </si>
  <si>
    <t>Germany</t>
  </si>
  <si>
    <t>Toxic for reproduction (Article 57c)#Endocrine disrupting properties (Article 57(f) - environment)#Endocrine disrupting properties (Article 57(f) - human health)</t>
  </si>
  <si>
    <t>12/01/2017</t>
  </si>
  <si>
    <t>https://echa.europa.eu/documents/10162/36834f25-582c-0855-37fb-bd20b409382c#https://echa.europa.eu/documents/10162/eeed2c09-2263-25ad-49cd-a0926736c877#https://echa.europa.eu/documents/10162/ede153a4-db00-daf6-120f-6b6ccce0c539</t>
  </si>
  <si>
    <t>https://echa.europa.eu/documents/10162/a6dc6937-ccec-1024-8282-8304a76549fa</t>
  </si>
  <si>
    <t>https://echa.europa.eu/documents/10162/b10d6a00-8e47-9b14-4f61-c779a8dc8450#https://echa.europa.eu/documents/10162/908badc9-e65d-3bae-933a-3512a9262e59#https://echa.europa.eu/documents/10162/769b2777-19cd-9fff-33c4-54fe6d8290d5</t>
  </si>
  <si>
    <t>https://echa.europa.eu/documents/10162/2cf952cc-a366-fe92-d87c-306f71dfc19b#https://echa.europa.eu/documents/10162/ffc0a157-d90e-05f9-aa7b-d300d81bb6e7#https://echa.europa.eu/documents/10162/38030450-aa82-74aa-f5cb-c7b4e2829e65</t>
  </si>
  <si>
    <t>sia_notif_201-245-8_en.pdf#"https://echa.europa.eu/documents/10162/97bd7e60-b05f-976b-cc44-0bc90de74a0f"#""</t>
  </si>
  <si>
    <t>08/08/2016</t>
  </si>
  <si>
    <t>07/08/2017</t>
  </si>
  <si>
    <t>Endocrine disrupting properties (Article 57(f) - environment)</t>
  </si>
  <si>
    <t>05/09/2017</t>
  </si>
  <si>
    <t>20/10/2017</t>
  </si>
  <si>
    <t>https://echa.europa.eu/documents/10162/de6553db-925b-1cb6-3de5-fa4cc69188f8#https://echa.europa.eu/documents/10162/cfdff9db-54d8-f29e-a6de-c64d5aeaf768</t>
  </si>
  <si>
    <t>https://echa.europa.eu/documents/10162/1d07be7f-20d2-659c-5ca1-58c285a4d217</t>
  </si>
  <si>
    <t>2017</t>
  </si>
  <si>
    <t>https://echa.europa.eu/documents/10162/1c8a321c-7b59-7fe8-69f4-bfcce6de5cfe</t>
  </si>
  <si>
    <t>14/12/2017</t>
  </si>
  <si>
    <t>https://echa.europa.eu/documents/10162/a6b5f69f-391f-ba96-c130-4a30abcde5d6</t>
  </si>
  <si>
    <t>24/05/2019</t>
  </si>
  <si>
    <t>Intention</t>
  </si>
  <si>
    <t>12/08/2019</t>
  </si>
  <si>
    <t>03/08/2020</t>
  </si>
  <si>
    <t>Endocrine disrupting properties (Article 57(f) &amp;#x2013; environment)</t>
  </si>
  <si>
    <t>2012</t>
  </si>
  <si>
    <t>2014</t>
  </si>
  <si>
    <t>Belgium</t>
  </si>
  <si>
    <t>04/09/2018</t>
  </si>
  <si>
    <t>Link to Dossier Evaluations (Dev)</t>
  </si>
  <si>
    <t>Link to Dossier Evaluations (SEv)</t>
  </si>
  <si>
    <t>Link to Endocrine Disruptor (ED) assessments</t>
  </si>
  <si>
    <t>Link to PBT assessments</t>
  </si>
  <si>
    <t>Link to Regulatory Management Option (RMOA) Assessments</t>
  </si>
  <si>
    <t>Link to entry on CLH intentions until outcome</t>
  </si>
  <si>
    <t>Link to entry on SVHC intentions until outcome</t>
  </si>
  <si>
    <t>Link to Restriction intentions until outcome</t>
  </si>
  <si>
    <t>Year</t>
  </si>
  <si>
    <t>Evaluating Member State</t>
  </si>
  <si>
    <t>CoRAP publication date</t>
  </si>
  <si>
    <t>Member State (MS) contact details</t>
  </si>
  <si>
    <t>Co-Evaluating Member State</t>
  </si>
  <si>
    <t>Initial grounds for concern</t>
  </si>
  <si>
    <t>Further information</t>
  </si>
  <si>
    <t>Justification documents</t>
  </si>
  <si>
    <t>Decisions</t>
  </si>
  <si>
    <t>Conclusion document</t>
  </si>
  <si>
    <t>29/02/2012</t>
  </si>
  <si>
    <t>Concluded</t>
  </si>
  <si>
    <t>Federal Institute for Occupational Safety and Health, Division 5 &amp;#34;Federal Office for Chemicals&amp;#34;</t>
  </si>
  <si>
    <t>26/03/2014</t>
  </si>
  <si>
    <t>https://echa.europa.eu/web/guest/information-on-chemicals/dossier-evaluation-status/-/dislist/substance/external/100.001.133</t>
  </si>
  <si>
    <t>https://echa.europa.eu/web/guest/information-on-chemicals/evaluation/community-rolling-action-plan/corap-table/-/dislist/substance/external/100.001.133</t>
  </si>
  <si>
    <t>https://echa.europa.eu/web/guest/ed-assessment/-/dislist/substance/external/100.001.133</t>
  </si>
  <si>
    <t>https://echa.europa.eu/web/guest/rmoa/-/dislist/substance/external/100.001.133</t>
  </si>
  <si>
    <t>https://echa.europa.eu/web/guest/registry-of-clh-intentions-until-outcome/-/dislist/substance/external/100.001.133</t>
  </si>
  <si>
    <t>https://echa.europa.eu/web/guest/registry-of-svhc-intentions/-/dislist/substance/external/100.001.133</t>
  </si>
  <si>
    <t>https://echa.europa.eu/web/guest/registry-of-restriction-intentions/-/dislist/substance/external/100.001.133</t>
  </si>
  <si>
    <t>Potential endocrine disruptor#Consumer use#High (aggregated) tonnage#Wide dispersive use</t>
  </si>
  <si>
    <t>https://echa.europa.eu/documents/10162/84dbe057-2950-487a-8c72-aee0aacaf215</t>
  </si>
  <si>
    <t>https://echa.europa.eu/documents/10162/7971ab80-03c9-4d87-e117-e4dbc9cc54d2#https://echa.europa.eu/documents/10162/19330d8b-5289-4fb4-8c73-d657c18e8fc4</t>
  </si>
  <si>
    <t>12/02/2019</t>
  </si>
  <si>
    <t>https://echa.europa.eu/web/guest/information-on-chemicals/dossier-evaluation-status/-/dislist/substance/external/100.001.137</t>
  </si>
  <si>
    <t>https://echa.europa.eu/web/guest/information-on-chemicals/evaluation/community-rolling-action-plan/corap-table/-/dislist/substance/external/100.001.137</t>
  </si>
  <si>
    <t>https://echa.europa.eu/web/guest/ed-assessment/-/dislist/substance/external/100.001.137</t>
  </si>
  <si>
    <t>https://echa.europa.eu/web/guest/rmoa/-/dislist/substance/external/100.001.137</t>
  </si>
  <si>
    <t>https://echa.europa.eu/web/guest/registry-of-clh-intentions-until-outcome/-/dislist/substance/external/100.001.137</t>
  </si>
  <si>
    <t>Federal Public Service Health, Food Chain Safety and Environment</t>
  </si>
  <si>
    <t>Suspected CMR#Potential endocrine disruptor#High (aggregated) tonnage</t>
  </si>
  <si>
    <t>Information requested</t>
  </si>
  <si>
    <t>https://echa.europa.eu/documents/10162/abaa8ce6-a379-4ac5-8853-638de54fccca</t>
  </si>
  <si>
    <t>https://echa.europa.eu/documents/10162/776a7a2e-1526-430a-8630-70163473dfc0</t>
  </si>
  <si>
    <t>04/01/2018</t>
  </si>
  <si>
    <t>https://echa.europa.eu/web/guest/rmoa/-/dislist/substance/external/100.009.691</t>
  </si>
  <si>
    <t>https://echa.europa.eu/web/guest/ed-assessment/-/dislist/substance/external/100.000.933</t>
  </si>
  <si>
    <t>https://echa.europa.eu/web/guest/rmoa/-/dislist/substance/external/100.000.933</t>
  </si>
  <si>
    <t>https://echa.europa.eu/web/guest/registry-of-svhc-intentions/-/dislist/substance/external/100.000.933</t>
  </si>
  <si>
    <t>https://echa.europa.eu/web/guest/rmoa/-/dislist/substance/external/100.014.579</t>
  </si>
  <si>
    <t>https://echa.europa.eu/web/guest/registry-of-clh-intentions-until-outcome/-/dislist/substance/external/100.014.579</t>
  </si>
  <si>
    <t>https://echa.europa.eu/web/guest/information-on-chemicals/evaluation/community-rolling-action-plan/corap-table/-/dislist/substance/external/100.102.734</t>
  </si>
  <si>
    <t>https://echa.europa.eu/web/guest/ed-assessment/-/dislist/substance/external/100.102.734</t>
  </si>
  <si>
    <t>https://echa.europa.eu/web/guest/pbt/-/dislist/substance/external/100.102.734</t>
  </si>
  <si>
    <t>Suspected PBT/vPvB#Other hazard based concern#Consumer use#Exposure of environment</t>
  </si>
  <si>
    <t>https://echa.europa.eu/documents/10162/0a85f0d3-8bb6-4448-916b-1fff9ee6b067</t>
  </si>
  <si>
    <t>https://echa.europa.eu/documents/10162/0b73efaa-0b3a-1ed9-cfac-7efecddd015c</t>
  </si>
  <si>
    <t>https://echa.europa.eu/web/guest/information-on-chemicals/dossier-evaluation-status/-/dislist/substance/external/100.002.001</t>
  </si>
  <si>
    <t>Hazard Class and Category Code(s)</t>
  </si>
  <si>
    <t>Hazard Statement Code(s)</t>
  </si>
  <si>
    <t>Pictogram, Signal Word Code(s)</t>
  </si>
  <si>
    <t>Hazard statement Code(s)</t>
  </si>
  <si>
    <t>Suppl. Hazard statement Code(s)</t>
  </si>
  <si>
    <t>Specific Conc. Limits, M-factors</t>
  </si>
  <si>
    <t>Notes</t>
  </si>
  <si>
    <t>ATP inserted/ATP Updated</t>
  </si>
  <si>
    <t>Regulatory programme</t>
  </si>
  <si>
    <t>Annexes to the CLH report</t>
  </si>
  <si>
    <t>Attachments received during public consultation (excluding journal articles)</t>
  </si>
  <si>
    <t>Background document</t>
  </si>
  <si>
    <t>Minority opinion(s)</t>
  </si>
  <si>
    <t>RAC Opinion</t>
  </si>
  <si>
    <t>CLH report</t>
  </si>
  <si>
    <t>Other annexes</t>
  </si>
  <si>
    <t>Date of opinion</t>
  </si>
  <si>
    <t>Legal deadline for opinion adoption</t>
  </si>
  <si>
    <t>Deadline for commenting</t>
  </si>
  <si>
    <t>Start of consultation</t>
  </si>
  <si>
    <t>Final submission date</t>
  </si>
  <si>
    <t>Proposed harmonised classification by the dossier submitter</t>
  </si>
  <si>
    <t>Specific concentration limits at the time of the proposal</t>
  </si>
  <si>
    <t>Proposed specific concentration limits by the dossier submitter</t>
  </si>
  <si>
    <t>Harmonised classification at the time of the proposal</t>
  </si>
  <si>
    <t>Hazard classes open for commenting</t>
  </si>
  <si>
    <t>ATP number and date</t>
  </si>
  <si>
    <t>Link to ATP</t>
  </si>
  <si>
    <t>CLP Annex VI Index number</t>
  </si>
  <si>
    <t>Submitter's email</t>
  </si>
  <si>
    <t>Further substance information</t>
  </si>
  <si>
    <t>CLP00</t>
  </si>
  <si>
    <t>Chemical registered under REACH</t>
  </si>
  <si>
    <t xml:space="preserve">Repr. 1B; STOT SE 3; Eye Dam. 1; Skin Sens. 1; </t>
  </si>
  <si>
    <t xml:space="preserve">H360F; H335; H318; H317; </t>
  </si>
  <si>
    <t>GHS08; GHS05; GHS07; Dgr</t>
  </si>
  <si>
    <t xml:space="preserve">H318; H317; H360F; H335; </t>
  </si>
  <si>
    <t>CLP00/ATP09</t>
  </si>
  <si>
    <t>Opinion Development</t>
  </si>
  <si>
    <t>https://echa.europa.eu/documents/10162/1acb2b1a-906b-0db3-f182-511ac14dec2d</t>
  </si>
  <si>
    <t>https://echa.europa.eu/documents/10162/72f2d169-a750-49ae-ea41-9200a2675b57</t>
  </si>
  <si>
    <t>17/10/2020</t>
  </si>
  <si>
    <t>17/04/2018</t>
  </si>
  <si>
    <t>30/08/2019</t>
  </si>
  <si>
    <t>01/07/2019</t>
  </si>
  <si>
    <t>18/04/2019</t>
  </si>
  <si>
    <t>Eye Dam. 1, H318#Skin Sens. 1, H317#Repr. 1B, H360F#STOT SE 3, H335#Aquatic Acute 1, H400#Aquatic Acute 1, M-factor=1#Aquatic Chronic 1, H410#Aquatic Chronic 1, M-factor=10</t>
  </si>
  <si>
    <t>Eye Dam. 1, H318#Skin Sens. 1, H317#Repr. 1B, H360F#STOT SE 3, H335</t>
  </si>
  <si>
    <t xml:space="preserve">Hazardous to the aquatic environment
</t>
  </si>
  <si>
    <t>31/07/2018</t>
  </si>
  <si>
    <t>604-030-00-0</t>
  </si>
  <si>
    <t>16/09/2019</t>
  </si>
  <si>
    <t>Submitted</t>
  </si>
  <si>
    <t>26/10/2018</t>
  </si>
  <si>
    <t>Repr. 1B, H360F</t>
  </si>
  <si>
    <t>29/04/2019</t>
  </si>
  <si>
    <t>18/07/2019</t>
  </si>
  <si>
    <t>29/07/2019</t>
  </si>
  <si>
    <t>20/12/2018</t>
  </si>
  <si>
    <t>28/06/2019</t>
  </si>
  <si>
    <t xml:space="preserve">Aquatic Acute 1; Aquatic Chronic 1; </t>
  </si>
  <si>
    <t xml:space="preserve">H400; H410; </t>
  </si>
  <si>
    <t>GHS09; Wng</t>
  </si>
  <si>
    <t xml:space="preserve">H410; </t>
  </si>
  <si>
    <t>ATP01</t>
  </si>
  <si>
    <t xml:space="preserve">Repr. 2; Skin Sens. 1; Aquatic Chronic 2; </t>
  </si>
  <si>
    <t xml:space="preserve">H361f ***; H317; H411; </t>
  </si>
  <si>
    <t>GHS08; GHS07; GHS09; Wng</t>
  </si>
  <si>
    <t xml:space="preserve">H317; H361f ***; H411; </t>
  </si>
  <si>
    <t>ATP01/ATP01corr</t>
  </si>
  <si>
    <t xml:space="preserve">Skin Irrit. 2; Eye Irrit. 2; Aquatic Acute 1; Aquatic Chronic 1; </t>
  </si>
  <si>
    <t xml:space="preserve">H315; H319; H400; H410; </t>
  </si>
  <si>
    <t>GHS07; GHS09; Wng</t>
  </si>
  <si>
    <t xml:space="preserve">H319; H315; H410; </t>
  </si>
  <si>
    <t>Total tonnage Band</t>
  </si>
  <si>
    <t>Factsheet URL</t>
  </si>
  <si>
    <t>Consumer uses</t>
  </si>
  <si>
    <t>Article service life</t>
  </si>
  <si>
    <t>Widespread uses by professional workers</t>
  </si>
  <si>
    <t>Formulation or re-packing</t>
  </si>
  <si>
    <t>Uses at industrial sites</t>
  </si>
  <si>
    <t>Manufacture</t>
  </si>
  <si>
    <t>Intermdeiate only</t>
  </si>
  <si>
    <t>Product-type</t>
  </si>
  <si>
    <t>Review Programme flag</t>
  </si>
  <si>
    <t>New active substance flag</t>
  </si>
  <si>
    <t>Annex I substance flag</t>
  </si>
  <si>
    <t>Inclusion Category</t>
  </si>
  <si>
    <t>Approval start date</t>
  </si>
  <si>
    <t>Approval end date</t>
  </si>
  <si>
    <t>Evaluating competent authority</t>
  </si>
  <si>
    <t>Approval status</t>
  </si>
  <si>
    <t>Assessment status</t>
  </si>
  <si>
    <t>Assessment sub-status</t>
  </si>
  <si>
    <t>Legal act</t>
  </si>
  <si>
    <t>Link to legal act</t>
  </si>
  <si>
    <t>R4BP asset number</t>
  </si>
  <si>
    <t>Candidate for substitution</t>
  </si>
  <si>
    <t>Related authorised biocidal products</t>
  </si>
  <si>
    <t>1000 - 10000 tonnes per annum</t>
  </si>
  <si>
    <t>10000 - 100000 tonnes per annum</t>
  </si>
  <si>
    <t>100000 - 1000000 tonnes per annum</t>
  </si>
  <si>
    <t>100 - 1000 tonnes per annum</t>
  </si>
  <si>
    <t>https://echa.europa.eu/registration-dossier/-/registered-dossier/15752</t>
  </si>
  <si>
    <t>https://echa.europa.eu/registration-dossier/-/registered-dossier/14986</t>
  </si>
  <si>
    <t>https://echa.europa.eu/registration-dossier/-/registered-dossier/27313</t>
  </si>
  <si>
    <t>https://echa.europa.eu/registration-dossier/-/registered-dossier/23236</t>
  </si>
  <si>
    <t>https://echa.europa.eu/registration-dossier/-/registered-dossier/9115</t>
  </si>
  <si>
    <t>1 - 10 tonnes per annum</t>
  </si>
  <si>
    <t>https://echa.europa.eu/registration-dossier/-/registered-dossier/24781</t>
  </si>
  <si>
    <t>0 - 10 tonnes per annum</t>
  </si>
  <si>
    <t>https://echa.europa.eu/registration-dossier/-/registered-dossier/6575</t>
  </si>
  <si>
    <t>https://echa.europa.eu/registration-dossier/-/registered-dossier/4214</t>
  </si>
  <si>
    <t>https://echa.europa.eu/registration-dossier/-/registered-dossier/14010</t>
  </si>
  <si>
    <t>https://echa.europa.eu/registration-dossier/-/registered-dossier/15910</t>
  </si>
  <si>
    <t>https://echa.europa.eu/registration-dossier/-/registered-dossier/22776</t>
  </si>
  <si>
    <t>Legislation</t>
  </si>
  <si>
    <t>Date of request</t>
  </si>
  <si>
    <t>Documents related to the request</t>
  </si>
  <si>
    <t>Date start call for evidence</t>
  </si>
  <si>
    <t>Date end call for evidence</t>
  </si>
  <si>
    <t>Date of submission of OEL scientific report</t>
  </si>
  <si>
    <t>Submitter contact details</t>
  </si>
  <si>
    <t>Draft OEL scientific report</t>
  </si>
  <si>
    <t>Public consultation on OEL scientific report start</t>
  </si>
  <si>
    <t>Public consultation on OEL scientific report end</t>
  </si>
  <si>
    <t>Date of adopted opinion</t>
  </si>
  <si>
    <t>Adopted RAC opinion</t>
  </si>
  <si>
    <t>Date of publication in the Official Journal</t>
  </si>
  <si>
    <t>Publication in the Official Journal</t>
  </si>
  <si>
    <t>CMD</t>
  </si>
  <si>
    <t>local</t>
  </si>
  <si>
    <t>systemic</t>
  </si>
  <si>
    <t>Entry</t>
  </si>
  <si>
    <t>WFD/Annual average (AA)/Max Acceptable Conc (MAC) EQS status</t>
  </si>
  <si>
    <t>2</t>
  </si>
  <si>
    <t>7</t>
  </si>
  <si>
    <t>0,118</t>
  </si>
  <si>
    <t>2,3</t>
  </si>
  <si>
    <t>0,94</t>
  </si>
  <si>
    <t>Back to map</t>
  </si>
  <si>
    <t>Back to info page</t>
  </si>
  <si>
    <t>Go to mapping table (Table 2)</t>
  </si>
  <si>
    <t>High priority (must be mapped)</t>
  </si>
  <si>
    <t>medium priority (should be mapped)</t>
  </si>
  <si>
    <t xml:space="preserve">Regulation (EU) No 528/2012 concerning the making available on the market and use of biocidal products </t>
  </si>
  <si>
    <t>Regulation (EC) No 1107/2009 concerning the placing of plant protection products on the market (formerly 91/414/EEC)</t>
  </si>
  <si>
    <t>Regulation (EU) No 2019/1009 on EU fertilising products and amending Regulations (EC) No 1069/2009 and (EC) No 1107/2009 and repealing Regulation (EC) No 2003/2003</t>
  </si>
  <si>
    <t>Regulation (EC) No 1223/2009 on cosmetic products (formerly 76/768/EEC)</t>
  </si>
  <si>
    <t>Directive 2009/48/EC on the safety of toys  (formerly 88/378/EEC)</t>
  </si>
  <si>
    <t>Regulation (EC) No 1935/2004 of the European Parliament and of the Council of 27 October 2004 on materials and articles intended to come into contact with food and repealing Directives 80/590/EEC and 89/109/EEC</t>
  </si>
  <si>
    <t>Commission Regulation (EC) No 2023/2006 on food contact materials</t>
  </si>
  <si>
    <t>Commission Regulation (EU) No 10/2011 of 14 January 2011 on plastic materials and articles intended to come into contact with food</t>
  </si>
  <si>
    <t>Regulation (EC) No 282/2008 on recycled plastic materials and articles intended to come into contact with food</t>
  </si>
  <si>
    <t>Council Regulation (EEC) No 315/93 of 8 February 1993 laying down Community procedures for contaminants in food</t>
  </si>
  <si>
    <t>Commission Regulation (EC) No 1881/2006 of 19 December 2006 setting maximum levels for certain contaminants in foodstuffs</t>
  </si>
  <si>
    <t xml:space="preserve">Regulation (EC) No 1333/2008 on food additives </t>
  </si>
  <si>
    <t>Directive 2002/32/EC of the European Parliament and of the Council of 7 May 2002 on undesirable substances in animal feed</t>
  </si>
  <si>
    <t>Regulation (EC) No 396/2005 of the European Parliament and of the Council of 23 February 2005 on maximum residue levels of pesticides in or on food and feed of plant and animal origin and amending Council Directive 91/414/EEC</t>
  </si>
  <si>
    <t>Regulation (EC) No 726/2004 laying down Community procedures for the authorisation and supervision of medicinal products for human and veterinary use</t>
  </si>
  <si>
    <t>Directive (EC) 2001/83 on the Community code relating to medicinal products for human use</t>
  </si>
  <si>
    <t>Regulation (EU) 2017/745 on medical devices, amending Directive 2001/83/EC, Regulation (EC) No 178/2002 and Regulation (EC) No 1223/2009 and repealing Council Directives 90/385/EEC and 93/42/EEC</t>
  </si>
  <si>
    <t>Regulation (EU) 2017/746 on in vitro diagnostic medical devices and repealing Directive 98/79/EC and Commission Decision 2010/227/EU</t>
  </si>
  <si>
    <t>Council Directive 75/324/EEC of 20 May 1975 on the approximation of the laws of the Member States relating to aerosol dispensers</t>
  </si>
  <si>
    <t>Council Directive 93/15/EEC of 5 April 1993 on the harmonization of the provisions relating to the placing on the market and supervision of explosives for civil uses</t>
  </si>
  <si>
    <t xml:space="preserve">Directive 2014/68/EU of the European Parliament and of the Council of 15 May 2014 on the harmonisation of the laws of the Member States relating to the making available on the market of pressure equipment </t>
  </si>
  <si>
    <t>Directive 2011/65/EU of the European Parliament and of the Council of 8 June 2011 on the restriction of the use of certain hazardous substances in electrical and electronic equipment</t>
  </si>
  <si>
    <t xml:space="preserve">Directive 2014/40/EU concerning the manufacture, presentation and sale of tobacco and related products </t>
  </si>
  <si>
    <t>Regulation (EC) No 66/2010 of the European Parliament and of the Council of 25 November 2009 on the EU Ecolabel</t>
  </si>
  <si>
    <t>Duplicate</t>
  </si>
  <si>
    <t>CAS No.</t>
  </si>
  <si>
    <t>Biocidal Products</t>
  </si>
  <si>
    <t xml:space="preserve">Plant Protection Products </t>
  </si>
  <si>
    <t>Fertilisers</t>
  </si>
  <si>
    <t xml:space="preserve">Cosmetic Products </t>
  </si>
  <si>
    <t>Toy Safety</t>
  </si>
  <si>
    <t>Food Contact Materials</t>
  </si>
  <si>
    <t xml:space="preserve">Good Manufacturing Practice for Food Contact Materials </t>
  </si>
  <si>
    <t>Plastic Food Contact Materials</t>
  </si>
  <si>
    <t>Recycled Plastic Food Contact Materials</t>
  </si>
  <si>
    <t>Food contaminants</t>
  </si>
  <si>
    <t>Maximum levels food contaminants</t>
  </si>
  <si>
    <t>Food additives</t>
  </si>
  <si>
    <t>undesirable substances animal feed</t>
  </si>
  <si>
    <t>MRLs pesticides</t>
  </si>
  <si>
    <t>Medicinal products - human and veterinary</t>
  </si>
  <si>
    <t>Medicinal Products - human</t>
  </si>
  <si>
    <t>Medical Devices</t>
  </si>
  <si>
    <t>In vitro medical devices</t>
  </si>
  <si>
    <t>aerosol dispensers</t>
  </si>
  <si>
    <t>explosives</t>
  </si>
  <si>
    <t>pressure equipment</t>
  </si>
  <si>
    <t>RoHS</t>
  </si>
  <si>
    <t>tobacco</t>
  </si>
  <si>
    <t>EU Ecolabel</t>
  </si>
  <si>
    <t>Y - Annex II</t>
  </si>
  <si>
    <t>Y - Article 15</t>
  </si>
  <si>
    <t>Y - Annex I</t>
  </si>
  <si>
    <t>Y - Appendix C
Y - Annex II, Part III</t>
  </si>
  <si>
    <t>Y - Article 13, Article 14
Y - Annex I</t>
  </si>
  <si>
    <t>Y CHAPTER II</t>
  </si>
  <si>
    <t>OSH</t>
  </si>
  <si>
    <t>CLH</t>
  </si>
  <si>
    <t>Self Classification (or most common)</t>
  </si>
  <si>
    <t>Signs at work</t>
  </si>
  <si>
    <t>CAD</t>
  </si>
  <si>
    <t>Young workers</t>
  </si>
  <si>
    <t>Pregnant or breastfeeding workers</t>
  </si>
  <si>
    <t>Asbestos to be deleted</t>
  </si>
  <si>
    <t>Waste Directive</t>
  </si>
  <si>
    <t>Waste batteries and accumulators</t>
  </si>
  <si>
    <t>Packaging and packaging waste</t>
  </si>
  <si>
    <t>WEEE</t>
  </si>
  <si>
    <t>ELV</t>
  </si>
  <si>
    <t>Waste shipments</t>
  </si>
  <si>
    <t>Y Annex III</t>
  </si>
  <si>
    <t>Eye Dam. 1; Skin Sens. 1; STOT SE 3; Repr. 1B</t>
  </si>
  <si>
    <t>No CLH</t>
  </si>
  <si>
    <t>Repr. 2</t>
  </si>
  <si>
    <t>Skin Irrit. 2; Eye Irrit. 2; STOT SE 3; Aquatic Chronic 3</t>
  </si>
  <si>
    <t>Acute Tox. 4; Eye Irrit. 2; Aquatic Chronic 4</t>
  </si>
  <si>
    <t>Eye Dam. 1; Repr. 1B; STOT RE 2; Aquatic Chronic 1; Skin Irrit. 2; Eye Irrit. 2; Aquatic Acute 1</t>
  </si>
  <si>
    <t>Aquatic Acute 1; Aquatic Chronic 1</t>
  </si>
  <si>
    <t>Skin Irrit. 2; Skin Sens. 1; Eye Irrit. 2; Repr. 2</t>
  </si>
  <si>
    <t>Skin Sens. 1; Skin Irrit. 2; Eye Irrit. 2; Aquatic Chronic 2; STOT SE 3; STOT SE 2</t>
  </si>
  <si>
    <t>Skin Irrit. 2; Eye Irrit. 2; STOT SE 3</t>
  </si>
  <si>
    <t>Skin Irrit. 2; Eye Irrit. 2; STOT SE 3; Aquatic Chronic 4</t>
  </si>
  <si>
    <t>Skin Sens. 1; Aquatic Chronic 2; Repr. 2</t>
  </si>
  <si>
    <t>Eye Irrit. 2</t>
  </si>
  <si>
    <t>2467-09-9 (no ECHA entry)</t>
  </si>
  <si>
    <t>Acute Tox. 4; Skin Irrit. 2; Skin Sens. 1; Eye Dam. 1; STOT SE 3</t>
  </si>
  <si>
    <t>Skin Irrit. 2; Eye Irrit. 2; Aquatic Acute 1; Aquatic Chronic 1</t>
  </si>
  <si>
    <t>Skin Sens. 1; Aquatic Chronic 3</t>
  </si>
  <si>
    <t>Table 11:  Professional and consumer legislation (search focussed on High/medium priority substances)</t>
  </si>
  <si>
    <t>Waste Framework</t>
  </si>
  <si>
    <t>Table 11</t>
  </si>
  <si>
    <t>Table 12</t>
  </si>
  <si>
    <t>Table 12:  OSH and Waste (search focussed on High/medium priority substances)</t>
  </si>
  <si>
    <t>ENVIRONMENTAL LEGISLATION</t>
  </si>
  <si>
    <t>Directive 2000/60/EC of the European Parliament and of the Council of 23 October 2000 establishing a framework for Community action in the field of water policy</t>
  </si>
  <si>
    <t>Directive 2008/105/EC of the European Parliament and of the Council of 16 December 2008 on environmental quality standards in the field of water policy, amending and subsequently repealing Council Directives 82/176/EEC, 83/513/EEC, 84/156/EEC, 84/491/EEC, 86/280/EEC and amending Directive 2000/60/EC of the European Parliament and of the Council</t>
  </si>
  <si>
    <t>Directive 2006/118/EC of the European Parliament and of the Council of 12 December 2006 on the protection of groundwater against pollution and deterioration</t>
  </si>
  <si>
    <t>Council Directive 98/83/EC of 3 November 1998 on the quality of water intended for human consumption</t>
  </si>
  <si>
    <t>Council Directive 91/271/EEC of 21 May 1991 concerning urban waste-water treatment</t>
  </si>
  <si>
    <t xml:space="preserve">Directive 2010/75/EU of the European Parliament and of the Council of 24 November 2010 on industrial emissions (integrated pollution prevention and control) </t>
  </si>
  <si>
    <t>Directive 2008/50/EC of the European Parliament and of the Council of 21 May 2008 on ambient air quality and cleaner air for Europe</t>
  </si>
  <si>
    <t xml:space="preserve">Regulation (EU) No 649/2012 concerning the export and import of hazardous chemicals </t>
  </si>
  <si>
    <t>Directive (EU) 2016/2284 of the European Parliament and of the Council of 14 December 2016 on the reduction of national emissions of certain atmospheric pollutants, amending Directive 2003/35/EC and repealing Directive 2001/81/EC</t>
  </si>
  <si>
    <t>Water Framework Directive</t>
  </si>
  <si>
    <t>Environmental Quality Standards</t>
  </si>
  <si>
    <t>Groundwater Directive</t>
  </si>
  <si>
    <t>Drinking Water Directive</t>
  </si>
  <si>
    <t>Urban Waste water Directive</t>
  </si>
  <si>
    <t>Industrial Emissions Directive</t>
  </si>
  <si>
    <t>Ambient Air Quality Directive</t>
  </si>
  <si>
    <t>Import and Export of Hazardous Chemicals</t>
  </si>
  <si>
    <t>Emissions of atmospheric pollutants Directive</t>
  </si>
  <si>
    <t>Table 12:  Environmental legislation</t>
  </si>
  <si>
    <t>Table 13</t>
  </si>
  <si>
    <t>Professional and consumer legislation*</t>
  </si>
  <si>
    <t>OSH*</t>
  </si>
  <si>
    <t>Waste Framework*</t>
  </si>
  <si>
    <t>Environmental legislation*</t>
  </si>
  <si>
    <t>* Indicates searches more focusses on the high and medium priority substances (Green and Orange)</t>
  </si>
  <si>
    <t>OELs under CAD/CMD (Table 9)</t>
  </si>
  <si>
    <t>CLH (Table 7)</t>
  </si>
  <si>
    <t>SVHC Intentions (Table 5)</t>
  </si>
  <si>
    <t>Restriction Intentions (Table 4)</t>
  </si>
  <si>
    <t>Public Consultations</t>
  </si>
  <si>
    <t>Rotterdam Convention</t>
  </si>
  <si>
    <t>Rotterdam Convention &amp; PIC Regulation</t>
  </si>
  <si>
    <t>Rotterdam Convention*</t>
  </si>
  <si>
    <t>Re-cast Drinking Water (ANNEX I)</t>
  </si>
  <si>
    <t>Annex I P value = 0.1 μg/l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</si>
</sst>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6"/>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
      <b/>
      <u/>
      <sz val="10"/>
      <color theme="10"/>
      <name val="Arial"/>
      <family val="2"/>
    </font>
    <font>
      <b/>
      <u/>
      <sz val="11"/>
      <color theme="10"/>
      <name val="Arial"/>
      <family val="2"/>
    </font>
    <font>
      <u/>
      <sz val="11"/>
      <color theme="10"/>
      <name val="Calibri"/>
      <family val="2"/>
      <scheme val="minor"/>
    </font>
    <font>
      <b/>
      <sz val="10"/>
      <color theme="1"/>
      <name val="Calibri"/>
      <family val="2"/>
      <scheme val="minor"/>
    </font>
    <font>
      <b/>
      <sz val="10"/>
      <color rgb="FF000000"/>
      <name val="Calibri"/>
      <family val="2"/>
      <scheme val="minor"/>
    </font>
    <font>
      <u/>
      <sz val="10"/>
      <color theme="10"/>
      <name val="Calibri"/>
      <family val="2"/>
      <scheme val="minor"/>
    </font>
    <font>
      <b/>
      <sz val="10"/>
      <color rgb="FFFF0000"/>
      <name val="Calibri"/>
      <family val="2"/>
      <scheme val="minor"/>
    </font>
    <font>
      <sz val="10"/>
      <color theme="1"/>
      <name val="Calibri"/>
      <family val="2"/>
      <scheme val="minor"/>
    </font>
    <font>
      <b/>
      <u/>
      <sz val="14"/>
      <color theme="10"/>
      <name val="Calibri"/>
      <family val="2"/>
      <scheme val="minor"/>
    </font>
    <font>
      <b/>
      <u/>
      <sz val="11"/>
      <color theme="10"/>
      <name val="Calibri"/>
      <family val="2"/>
      <scheme val="minor"/>
    </font>
    <font>
      <b/>
      <u/>
      <sz val="10"/>
      <color rgb="FF0070C0"/>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8EA9D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0" fontId="8" fillId="0" borderId="0" applyNumberFormat="0" applyFill="0" applyBorder="0" applyAlignment="0" applyProtection="0"/>
    <xf numFmtId="0" fontId="1" fillId="0" borderId="0"/>
    <xf numFmtId="0" fontId="4" fillId="0" borderId="0"/>
    <xf numFmtId="0" fontId="1" fillId="0" borderId="0"/>
    <xf numFmtId="0" fontId="13" fillId="0" borderId="0" applyNumberFormat="0" applyFill="0" applyBorder="0" applyAlignment="0" applyProtection="0"/>
  </cellStyleXfs>
  <cellXfs count="212">
    <xf numFmtId="0" fontId="0" fillId="0" borderId="0" xfId="0"/>
    <xf numFmtId="0" fontId="5" fillId="0" borderId="0" xfId="0" applyFont="1"/>
    <xf numFmtId="0" fontId="6" fillId="0" borderId="0" xfId="0" applyFont="1"/>
    <xf numFmtId="0" fontId="7" fillId="0" borderId="1" xfId="0" applyFont="1" applyBorder="1" applyAlignment="1">
      <alignment horizontal="center" vertical="center" wrapText="1"/>
    </xf>
    <xf numFmtId="0" fontId="6" fillId="0" borderId="0" xfId="0" applyFont="1" applyAlignment="1">
      <alignment wrapText="1"/>
    </xf>
    <xf numFmtId="0" fontId="6" fillId="0" borderId="1" xfId="0" applyFont="1" applyBorder="1"/>
    <xf numFmtId="49" fontId="6" fillId="0" borderId="1" xfId="0" applyNumberFormat="1" applyFont="1" applyBorder="1" applyAlignment="1">
      <alignment horizontal="left"/>
    </xf>
    <xf numFmtId="0" fontId="6" fillId="0" borderId="1" xfId="0" applyFont="1" applyBorder="1" applyAlignment="1">
      <alignment horizontal="left" vertical="center"/>
    </xf>
    <xf numFmtId="0" fontId="6" fillId="0" borderId="1" xfId="0" applyFont="1" applyBorder="1" applyAlignment="1">
      <alignment vertical="top"/>
    </xf>
    <xf numFmtId="49" fontId="6" fillId="0" borderId="1" xfId="0" applyNumberFormat="1" applyFont="1" applyBorder="1" applyAlignment="1">
      <alignment horizontal="left"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6" fillId="0" borderId="10" xfId="0" applyNumberFormat="1" applyFont="1" applyBorder="1" applyAlignment="1">
      <alignment horizontal="left"/>
    </xf>
    <xf numFmtId="0" fontId="6" fillId="0" borderId="0" xfId="0" applyFont="1" applyAlignment="1">
      <alignment horizontal="center"/>
    </xf>
    <xf numFmtId="0" fontId="6" fillId="0" borderId="0" xfId="2" applyFont="1" applyAlignment="1">
      <alignment horizontal="center" vertical="center"/>
    </xf>
    <xf numFmtId="0" fontId="6" fillId="0" borderId="14" xfId="2" applyFont="1" applyBorder="1" applyAlignment="1">
      <alignment horizontal="center" vertical="center"/>
    </xf>
    <xf numFmtId="0" fontId="6" fillId="0" borderId="15" xfId="0" applyFont="1" applyBorder="1"/>
    <xf numFmtId="0" fontId="6" fillId="0" borderId="10" xfId="0" applyFont="1" applyBorder="1"/>
    <xf numFmtId="49" fontId="6" fillId="0" borderId="10" xfId="0" applyNumberFormat="1" applyFont="1" applyBorder="1" applyAlignment="1">
      <alignment horizontal="left" vertical="top"/>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Alignment="1">
      <alignment horizontal="center"/>
    </xf>
    <xf numFmtId="0" fontId="6" fillId="0" borderId="15" xfId="3" applyFont="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 xfId="3" applyFont="1" applyBorder="1" applyAlignment="1">
      <alignment horizontal="left" vertical="center"/>
    </xf>
    <xf numFmtId="0" fontId="6" fillId="0" borderId="16" xfId="3" applyFont="1" applyBorder="1" applyAlignment="1">
      <alignment horizontal="lef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4" fontId="6" fillId="0" borderId="1" xfId="3" applyNumberFormat="1" applyFont="1" applyBorder="1" applyAlignment="1">
      <alignment horizontal="left" vertical="center"/>
    </xf>
    <xf numFmtId="14" fontId="6" fillId="0" borderId="16" xfId="3" applyNumberFormat="1" applyFont="1" applyBorder="1" applyAlignment="1">
      <alignment horizontal="left" vertical="center"/>
    </xf>
    <xf numFmtId="0" fontId="7" fillId="0" borderId="35" xfId="0" applyFont="1" applyBorder="1" applyAlignment="1">
      <alignment horizontal="center" vertical="center" wrapText="1"/>
    </xf>
    <xf numFmtId="0" fontId="6" fillId="0" borderId="1" xfId="3" applyFont="1" applyBorder="1" applyAlignment="1">
      <alignment horizontal="center" vertical="center"/>
    </xf>
    <xf numFmtId="0" fontId="6" fillId="0" borderId="15" xfId="2" applyFont="1" applyBorder="1" applyAlignment="1">
      <alignment horizontal="center" vertical="center"/>
    </xf>
    <xf numFmtId="0" fontId="6" fillId="0" borderId="1" xfId="2" applyFont="1" applyBorder="1" applyAlignment="1">
      <alignment horizontal="center" vertical="center"/>
    </xf>
    <xf numFmtId="14" fontId="6" fillId="0" borderId="1" xfId="2" applyNumberFormat="1" applyFont="1" applyBorder="1" applyAlignment="1">
      <alignment horizontal="center" vertical="center"/>
    </xf>
    <xf numFmtId="0" fontId="6" fillId="0" borderId="16" xfId="2" applyFont="1" applyBorder="1" applyAlignment="1">
      <alignment horizontal="center" vertical="center"/>
    </xf>
    <xf numFmtId="0" fontId="9" fillId="0" borderId="20" xfId="0" applyFont="1" applyBorder="1"/>
    <xf numFmtId="0" fontId="10" fillId="0" borderId="0" xfId="0" applyFont="1" applyAlignment="1">
      <alignment vertical="center" wrapText="1"/>
    </xf>
    <xf numFmtId="0" fontId="11" fillId="2" borderId="37" xfId="1" applyFont="1" applyFill="1" applyBorder="1" applyAlignment="1">
      <alignment wrapText="1"/>
    </xf>
    <xf numFmtId="0" fontId="12" fillId="2" borderId="36" xfId="1" applyFont="1" applyFill="1" applyBorder="1" applyAlignment="1">
      <alignment wrapText="1"/>
    </xf>
    <xf numFmtId="0" fontId="0" fillId="3" borderId="0" xfId="0" applyFill="1"/>
    <xf numFmtId="0" fontId="0" fillId="4" borderId="0" xfId="0" applyFill="1"/>
    <xf numFmtId="0" fontId="16" fillId="0" borderId="0" xfId="5" applyFont="1" applyAlignment="1">
      <alignment vertical="top"/>
    </xf>
    <xf numFmtId="0" fontId="1" fillId="3" borderId="0" xfId="4" applyFill="1" applyAlignment="1">
      <alignment vertical="top"/>
    </xf>
    <xf numFmtId="0" fontId="18" fillId="0" borderId="0" xfId="4" applyFont="1"/>
    <xf numFmtId="0" fontId="16" fillId="0" borderId="0" xfId="5" applyFont="1"/>
    <xf numFmtId="0" fontId="16" fillId="5" borderId="0" xfId="5" applyFont="1" applyFill="1" applyAlignment="1">
      <alignment vertical="top"/>
    </xf>
    <xf numFmtId="0" fontId="16" fillId="6" borderId="0" xfId="5" applyFont="1" applyFill="1" applyAlignment="1">
      <alignment vertical="top"/>
    </xf>
    <xf numFmtId="0" fontId="14" fillId="0" borderId="0" xfId="4" applyFont="1"/>
    <xf numFmtId="0" fontId="4" fillId="3" borderId="0" xfId="0" applyFont="1" applyFill="1"/>
    <xf numFmtId="0" fontId="4" fillId="0" borderId="0" xfId="0" applyFont="1" applyFill="1" applyAlignment="1">
      <alignment horizontal="center"/>
    </xf>
    <xf numFmtId="0" fontId="18" fillId="0" borderId="0" xfId="4" applyFont="1" applyFill="1"/>
    <xf numFmtId="0" fontId="4" fillId="4" borderId="0" xfId="0" applyFont="1" applyFill="1"/>
    <xf numFmtId="0" fontId="18" fillId="0" borderId="10" xfId="4" applyFont="1" applyFill="1" applyBorder="1"/>
    <xf numFmtId="0" fontId="16" fillId="0" borderId="0" xfId="5" applyFont="1" applyBorder="1" applyAlignment="1">
      <alignment horizontal="justify" vertical="center" wrapText="1"/>
    </xf>
    <xf numFmtId="0" fontId="16" fillId="5" borderId="0" xfId="5" applyFont="1" applyFill="1" applyBorder="1" applyAlignment="1">
      <alignment horizontal="justify" vertical="center" wrapText="1"/>
    </xf>
    <xf numFmtId="0" fontId="18" fillId="0" borderId="1" xfId="4" applyFont="1" applyFill="1" applyBorder="1"/>
    <xf numFmtId="0" fontId="16" fillId="0" borderId="1" xfId="5" applyFont="1" applyFill="1" applyBorder="1"/>
    <xf numFmtId="0" fontId="18" fillId="0" borderId="1" xfId="4" applyFont="1" applyFill="1" applyBorder="1" applyAlignment="1">
      <alignment horizontal="center"/>
    </xf>
    <xf numFmtId="0" fontId="16" fillId="0" borderId="1" xfId="5" applyFont="1" applyFill="1" applyBorder="1" applyAlignment="1">
      <alignment vertical="top"/>
    </xf>
    <xf numFmtId="0" fontId="18" fillId="0" borderId="1" xfId="4" applyFont="1" applyFill="1" applyBorder="1" applyAlignment="1">
      <alignment wrapText="1"/>
    </xf>
    <xf numFmtId="0" fontId="18" fillId="0" borderId="1" xfId="4" applyFont="1" applyFill="1" applyBorder="1" applyAlignment="1">
      <alignment horizontal="center" vertical="center"/>
    </xf>
    <xf numFmtId="0" fontId="18" fillId="0" borderId="1" xfId="4" applyFont="1" applyFill="1" applyBorder="1" applyAlignment="1">
      <alignment vertical="top"/>
    </xf>
    <xf numFmtId="0" fontId="1" fillId="0" borderId="0" xfId="4" applyFill="1" applyAlignment="1">
      <alignment vertical="top"/>
    </xf>
    <xf numFmtId="0" fontId="1" fillId="0" borderId="0" xfId="4" applyAlignment="1">
      <alignment vertical="top"/>
    </xf>
    <xf numFmtId="0" fontId="13" fillId="0" borderId="0" xfId="5" applyAlignment="1">
      <alignment vertical="top"/>
    </xf>
    <xf numFmtId="0" fontId="13" fillId="0" borderId="0" xfId="5" applyAlignment="1">
      <alignment horizontal="center" vertical="top"/>
    </xf>
    <xf numFmtId="0" fontId="3" fillId="0" borderId="0" xfId="4" applyFont="1" applyAlignment="1">
      <alignment vertical="top"/>
    </xf>
    <xf numFmtId="0" fontId="10" fillId="0" borderId="0" xfId="0" applyFont="1" applyAlignment="1">
      <alignment vertical="top" wrapText="1"/>
    </xf>
    <xf numFmtId="0" fontId="1" fillId="0" borderId="0" xfId="4" applyAlignment="1">
      <alignment vertical="top" textRotation="90" wrapText="1"/>
    </xf>
    <xf numFmtId="0" fontId="4" fillId="0" borderId="0" xfId="0" applyFont="1" applyAlignment="1">
      <alignment horizontal="center" vertical="top"/>
    </xf>
    <xf numFmtId="0" fontId="1" fillId="0" borderId="0" xfId="4" applyFill="1" applyAlignment="1">
      <alignment horizontal="center" vertical="top"/>
    </xf>
    <xf numFmtId="0" fontId="4" fillId="3" borderId="0" xfId="0" applyFont="1" applyFill="1" applyAlignment="1">
      <alignment vertical="top"/>
    </xf>
    <xf numFmtId="0" fontId="4" fillId="4" borderId="0" xfId="0" applyFont="1" applyFill="1" applyAlignment="1">
      <alignment vertical="top"/>
    </xf>
    <xf numFmtId="0" fontId="1" fillId="0" borderId="0" xfId="4" applyAlignment="1">
      <alignment horizontal="center" vertical="top"/>
    </xf>
    <xf numFmtId="0" fontId="1" fillId="4" borderId="0" xfId="4" applyFill="1" applyAlignment="1">
      <alignment vertical="top"/>
    </xf>
    <xf numFmtId="0" fontId="1" fillId="0" borderId="1" xfId="4" applyFill="1" applyBorder="1" applyAlignment="1">
      <alignment vertical="top"/>
    </xf>
    <xf numFmtId="0" fontId="1" fillId="0" borderId="1" xfId="4" applyFill="1" applyBorder="1" applyAlignment="1">
      <alignment vertical="center"/>
    </xf>
    <xf numFmtId="0" fontId="2" fillId="0" borderId="1" xfId="4" applyFont="1" applyFill="1" applyBorder="1" applyAlignment="1">
      <alignment vertical="center"/>
    </xf>
    <xf numFmtId="0" fontId="1" fillId="0" borderId="0" xfId="4" applyAlignment="1">
      <alignment vertical="center"/>
    </xf>
    <xf numFmtId="0" fontId="2" fillId="0" borderId="0" xfId="4" applyFont="1" applyFill="1" applyAlignment="1">
      <alignment vertical="center"/>
    </xf>
    <xf numFmtId="0" fontId="7" fillId="0" borderId="17" xfId="4" applyFont="1" applyBorder="1" applyAlignment="1">
      <alignment horizontal="center" textRotation="90" wrapText="1"/>
    </xf>
    <xf numFmtId="0" fontId="7" fillId="0" borderId="18" xfId="4" applyFont="1" applyBorder="1" applyAlignment="1">
      <alignment horizontal="center" textRotation="90" wrapText="1"/>
    </xf>
    <xf numFmtId="0" fontId="17" fillId="0" borderId="30" xfId="4" applyFont="1" applyFill="1" applyBorder="1" applyAlignment="1">
      <alignment horizontal="center" textRotation="90" wrapText="1"/>
    </xf>
    <xf numFmtId="0" fontId="7" fillId="0" borderId="19" xfId="4" applyFont="1" applyBorder="1" applyAlignment="1">
      <alignment horizontal="center" textRotation="90"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15" xfId="0" applyFont="1" applyBorder="1" applyAlignment="1">
      <alignment horizontal="center" vertical="center"/>
    </xf>
    <xf numFmtId="0" fontId="10" fillId="0" borderId="16" xfId="0" applyFont="1" applyBorder="1" applyAlignment="1">
      <alignment horizontal="center" vertical="center"/>
    </xf>
    <xf numFmtId="0" fontId="19" fillId="0" borderId="5" xfId="1" applyFont="1" applyBorder="1" applyAlignment="1">
      <alignment horizontal="center"/>
    </xf>
    <xf numFmtId="0" fontId="7" fillId="0" borderId="6" xfId="0" applyFont="1" applyBorder="1" applyAlignment="1">
      <alignment horizontal="center" vertical="center"/>
    </xf>
    <xf numFmtId="0" fontId="7" fillId="0" borderId="17" xfId="4" applyFont="1" applyBorder="1" applyAlignment="1">
      <alignment horizontal="center" textRotation="90"/>
    </xf>
    <xf numFmtId="0" fontId="1" fillId="0" borderId="1" xfId="4" applyFill="1" applyBorder="1" applyAlignment="1">
      <alignment horizontal="right" vertical="top"/>
    </xf>
    <xf numFmtId="49" fontId="1" fillId="0" borderId="1" xfId="4" applyNumberFormat="1" applyFill="1" applyBorder="1" applyAlignment="1">
      <alignment horizontal="right" vertical="top"/>
    </xf>
    <xf numFmtId="0" fontId="18" fillId="0" borderId="10" xfId="4" applyFont="1" applyFill="1" applyBorder="1" applyAlignment="1">
      <alignment vertical="top"/>
    </xf>
    <xf numFmtId="0" fontId="14" fillId="0" borderId="6" xfId="4" applyFont="1" applyBorder="1" applyAlignment="1">
      <alignment horizontal="center" textRotation="90" wrapText="1"/>
    </xf>
    <xf numFmtId="0" fontId="14" fillId="0" borderId="6" xfId="4" applyFont="1" applyBorder="1" applyAlignment="1">
      <alignment horizontal="center" textRotation="90"/>
    </xf>
    <xf numFmtId="0" fontId="14" fillId="5" borderId="6" xfId="4" applyFont="1" applyFill="1" applyBorder="1" applyAlignment="1">
      <alignment horizontal="center" textRotation="90" wrapText="1"/>
    </xf>
    <xf numFmtId="0" fontId="16" fillId="5" borderId="6" xfId="5" applyFont="1" applyFill="1" applyBorder="1" applyAlignment="1">
      <alignment horizontal="center" textRotation="90" wrapText="1"/>
    </xf>
    <xf numFmtId="0" fontId="14" fillId="6" borderId="6" xfId="4" applyFont="1" applyFill="1" applyBorder="1" applyAlignment="1">
      <alignment horizontal="center" textRotation="90" wrapText="1"/>
    </xf>
    <xf numFmtId="0" fontId="15" fillId="5" borderId="6" xfId="4" applyFont="1" applyFill="1" applyBorder="1" applyAlignment="1">
      <alignment horizontal="center" textRotation="90" wrapText="1"/>
    </xf>
    <xf numFmtId="0" fontId="15" fillId="6" borderId="6" xfId="4" applyFont="1" applyFill="1" applyBorder="1" applyAlignment="1">
      <alignment horizontal="center" textRotation="90" wrapText="1"/>
    </xf>
    <xf numFmtId="0" fontId="18" fillId="0" borderId="15" xfId="4" applyFont="1" applyFill="1" applyBorder="1"/>
    <xf numFmtId="0" fontId="18" fillId="0" borderId="16" xfId="4" applyFont="1" applyFill="1" applyBorder="1"/>
    <xf numFmtId="0" fontId="3" fillId="0" borderId="0" xfId="0" applyFont="1" applyBorder="1" applyAlignment="1">
      <alignment horizontal="center"/>
    </xf>
    <xf numFmtId="0" fontId="0" fillId="0" borderId="0" xfId="0" applyFill="1"/>
    <xf numFmtId="0" fontId="3" fillId="0" borderId="0" xfId="0" applyFont="1" applyFill="1"/>
    <xf numFmtId="0" fontId="7" fillId="0" borderId="0" xfId="0" applyFont="1" applyBorder="1" applyAlignment="1">
      <alignment horizontal="center" vertical="center" wrapText="1"/>
    </xf>
    <xf numFmtId="14" fontId="6" fillId="0" borderId="0" xfId="2" applyNumberFormat="1" applyFont="1" applyBorder="1" applyAlignment="1">
      <alignment horizontal="center" vertical="center"/>
    </xf>
    <xf numFmtId="0" fontId="6" fillId="0" borderId="0" xfId="2" applyFont="1" applyBorder="1" applyAlignment="1">
      <alignment horizontal="center" vertical="center"/>
    </xf>
    <xf numFmtId="0" fontId="0" fillId="0" borderId="0" xfId="0" applyBorder="1"/>
    <xf numFmtId="0" fontId="16" fillId="0" borderId="15" xfId="5" applyFont="1" applyFill="1" applyBorder="1" applyAlignment="1">
      <alignment vertical="top"/>
    </xf>
    <xf numFmtId="0" fontId="16" fillId="0" borderId="16" xfId="5" applyFont="1" applyFill="1" applyBorder="1"/>
    <xf numFmtId="0" fontId="0" fillId="0" borderId="0" xfId="0" applyFont="1"/>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6" fillId="0" borderId="1" xfId="0" applyFont="1" applyFill="1" applyBorder="1"/>
    <xf numFmtId="0" fontId="7" fillId="0" borderId="0" xfId="0" applyFont="1" applyFill="1" applyBorder="1" applyAlignment="1">
      <alignment horizontal="left" vertical="center"/>
    </xf>
    <xf numFmtId="0" fontId="7" fillId="0" borderId="38" xfId="0" applyFont="1" applyBorder="1" applyAlignment="1">
      <alignment horizontal="center" vertical="center"/>
    </xf>
    <xf numFmtId="0" fontId="7" fillId="7" borderId="18"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0" fillId="0" borderId="1" xfId="0" applyBorder="1"/>
    <xf numFmtId="0" fontId="10" fillId="0" borderId="0" xfId="0" applyFont="1"/>
    <xf numFmtId="0" fontId="10" fillId="0" borderId="0" xfId="0" applyFont="1" applyAlignment="1">
      <alignment wrapText="1"/>
    </xf>
    <xf numFmtId="0" fontId="7" fillId="7" borderId="40"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20" fillId="0" borderId="2" xfId="1" applyFont="1" applyBorder="1" applyAlignment="1">
      <alignment horizontal="center" vertical="center" wrapText="1"/>
    </xf>
    <xf numFmtId="0" fontId="20" fillId="0" borderId="2" xfId="1" applyFont="1" applyBorder="1" applyAlignment="1">
      <alignment horizontal="center" wrapText="1"/>
    </xf>
    <xf numFmtId="0" fontId="7" fillId="7" borderId="32" xfId="0" applyFont="1" applyFill="1" applyBorder="1" applyAlignment="1">
      <alignment horizontal="center" vertical="center" wrapText="1"/>
    </xf>
    <xf numFmtId="0" fontId="0" fillId="0" borderId="1" xfId="0" applyFill="1" applyBorder="1"/>
    <xf numFmtId="0" fontId="21"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9" fillId="9" borderId="2" xfId="1" applyFont="1" applyFill="1" applyBorder="1" applyAlignment="1">
      <alignment horizontal="center"/>
    </xf>
    <xf numFmtId="0" fontId="19" fillId="9" borderId="20" xfId="1" applyFont="1" applyFill="1" applyBorder="1" applyAlignment="1">
      <alignment horizontal="center"/>
    </xf>
    <xf numFmtId="0" fontId="7" fillId="0" borderId="5" xfId="0" applyFont="1" applyBorder="1" applyAlignment="1">
      <alignment horizontal="center" wrapText="1"/>
    </xf>
    <xf numFmtId="0" fontId="8" fillId="0" borderId="1" xfId="1" applyBorder="1" applyAlignment="1">
      <alignment horizontal="left" vertical="center"/>
    </xf>
    <xf numFmtId="0" fontId="8" fillId="0" borderId="15" xfId="1" applyBorder="1" applyAlignment="1">
      <alignment horizontal="left" vertical="center"/>
    </xf>
    <xf numFmtId="0" fontId="8" fillId="0" borderId="16" xfId="1" applyBorder="1" applyAlignment="1">
      <alignment horizontal="left" vertical="center"/>
    </xf>
    <xf numFmtId="14" fontId="8" fillId="0" borderId="1" xfId="1" applyNumberFormat="1" applyBorder="1" applyAlignment="1">
      <alignment horizontal="left" vertical="center"/>
    </xf>
    <xf numFmtId="0" fontId="20" fillId="0" borderId="32" xfId="1" applyFont="1" applyBorder="1" applyAlignment="1">
      <alignment horizontal="center" wrapText="1"/>
    </xf>
    <xf numFmtId="0" fontId="20" fillId="0" borderId="33" xfId="1" applyFont="1" applyBorder="1" applyAlignment="1">
      <alignment horizontal="center" wrapText="1"/>
    </xf>
    <xf numFmtId="0" fontId="20" fillId="0" borderId="34" xfId="1" applyFont="1" applyBorder="1" applyAlignment="1">
      <alignment horizontal="center" wrapText="1"/>
    </xf>
    <xf numFmtId="0" fontId="20" fillId="0" borderId="24" xfId="1" applyFont="1" applyBorder="1" applyAlignment="1">
      <alignment horizontal="center" wrapText="1"/>
    </xf>
    <xf numFmtId="0" fontId="20" fillId="0" borderId="26" xfId="1" applyFont="1" applyBorder="1" applyAlignment="1">
      <alignment horizontal="center" wrapText="1"/>
    </xf>
    <xf numFmtId="0" fontId="12" fillId="2" borderId="36" xfId="1" applyFont="1" applyFill="1" applyBorder="1" applyAlignment="1">
      <alignment wrapText="1"/>
    </xf>
    <xf numFmtId="0" fontId="12" fillId="2" borderId="14" xfId="1" applyFont="1" applyFill="1" applyBorder="1" applyAlignment="1">
      <alignment wrapText="1"/>
    </xf>
    <xf numFmtId="0" fontId="19" fillId="8" borderId="2" xfId="1" applyFont="1" applyFill="1" applyBorder="1" applyAlignment="1">
      <alignment horizontal="center"/>
    </xf>
    <xf numFmtId="0" fontId="19" fillId="8" borderId="3" xfId="1" applyFont="1" applyFill="1" applyBorder="1" applyAlignment="1">
      <alignment horizontal="center"/>
    </xf>
    <xf numFmtId="0" fontId="19" fillId="8" borderId="4" xfId="1" applyFont="1" applyFill="1" applyBorder="1" applyAlignment="1">
      <alignment horizontal="center"/>
    </xf>
    <xf numFmtId="0" fontId="19" fillId="9" borderId="11" xfId="1" applyFont="1" applyFill="1" applyBorder="1" applyAlignment="1">
      <alignment horizontal="center"/>
    </xf>
    <xf numFmtId="0" fontId="19" fillId="9" borderId="13" xfId="1" applyFont="1" applyFill="1" applyBorder="1" applyAlignment="1">
      <alignment horizontal="center"/>
    </xf>
    <xf numFmtId="0" fontId="19" fillId="9" borderId="2" xfId="1" applyFont="1" applyFill="1" applyBorder="1" applyAlignment="1">
      <alignment horizontal="center"/>
    </xf>
    <xf numFmtId="0" fontId="19" fillId="9" borderId="3" xfId="1" applyFont="1" applyFill="1" applyBorder="1" applyAlignment="1">
      <alignment horizontal="center"/>
    </xf>
    <xf numFmtId="0" fontId="19" fillId="9" borderId="4" xfId="1"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39" xfId="0"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7" fillId="0" borderId="23" xfId="3"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wrapText="1"/>
    </xf>
    <xf numFmtId="0" fontId="7" fillId="0" borderId="26" xfId="0" applyFont="1" applyBorder="1" applyAlignment="1">
      <alignment horizontal="center" wrapText="1"/>
    </xf>
    <xf numFmtId="0" fontId="3" fillId="0" borderId="32"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7" fillId="0" borderId="2"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0" fillId="0" borderId="39" xfId="0" applyFont="1" applyBorder="1" applyAlignment="1">
      <alignment horizontal="center" wrapText="1"/>
    </xf>
    <xf numFmtId="0" fontId="6" fillId="0" borderId="24" xfId="0" applyFont="1" applyBorder="1"/>
    <xf numFmtId="0" fontId="6" fillId="0" borderId="26" xfId="0" applyFont="1" applyBorder="1"/>
    <xf numFmtId="0" fontId="7" fillId="0" borderId="36" xfId="4" applyFont="1" applyBorder="1" applyAlignment="1">
      <alignment horizontal="left" vertical="top"/>
    </xf>
    <xf numFmtId="0" fontId="7" fillId="0" borderId="0" xfId="4" applyFont="1" applyAlignment="1">
      <alignment horizontal="left" vertical="top"/>
    </xf>
    <xf numFmtId="0" fontId="3" fillId="0" borderId="11" xfId="4" applyFont="1" applyBorder="1" applyAlignment="1">
      <alignment horizontal="center" vertical="center"/>
    </xf>
    <xf numFmtId="0" fontId="3" fillId="0" borderId="12" xfId="4" applyFont="1" applyBorder="1" applyAlignment="1">
      <alignment horizontal="center" vertical="center"/>
    </xf>
    <xf numFmtId="0" fontId="3" fillId="0" borderId="23" xfId="4" applyFont="1" applyBorder="1" applyAlignment="1">
      <alignment horizontal="center" vertical="center"/>
    </xf>
    <xf numFmtId="0" fontId="3" fillId="0" borderId="13" xfId="4" applyFont="1" applyBorder="1" applyAlignment="1">
      <alignment horizontal="center" vertic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cellXfs>
  <cellStyles count="6">
    <cellStyle name="Hyperlink" xfId="1" builtinId="8"/>
    <cellStyle name="Hyperlink 2" xfId="5" xr:uid="{89DDCD51-2995-4933-B2CE-E327C0A69C8A}"/>
    <cellStyle name="Normal" xfId="0" builtinId="0"/>
    <cellStyle name="Normal 13" xfId="4" xr:uid="{CCC77CB9-F02B-4C08-A4DD-86E54361820B}"/>
    <cellStyle name="Normal 2" xfId="3" xr:uid="{5E37D028-B4A9-4D52-B4B9-86AD07F01A14}"/>
    <cellStyle name="Normal 5" xfId="2" xr:uid="{1DD2CA4F-F866-457D-8290-E09EAE92B001}"/>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ebecca Johansen" id="{E7B8741E-4FD9-46DA-8F74-A6C67A39D09C}" userId="S::Rebecca.Johansen@rpaltd.co.uk::34900c9b-f6c2-4025-a332-9f329d99b2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19-10-11T09:38:43.18" personId="{E7B8741E-4FD9-46DA-8F74-A6C67A39D09C}" id="{7230FFAD-F685-4A53-8331-93456215165E}">
    <text>link to MRLs (Part 2, Annex 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8" Type="http://schemas.openxmlformats.org/officeDocument/2006/relationships/hyperlink" Target="http://eur-lex.europa.eu/legal-content/EN/TXT/?qid=1493211294873&amp;uri=CELEX:32002L0032" TargetMode="External"/><Relationship Id="rId13" Type="http://schemas.openxmlformats.org/officeDocument/2006/relationships/hyperlink" Target="http://eur-lex.europa.eu/legal-content/EN/TXT/?uri=CELEX%3A32014L0040" TargetMode="External"/><Relationship Id="rId18" Type="http://schemas.openxmlformats.org/officeDocument/2006/relationships/hyperlink" Target="https://eur-lex.europa.eu/LexUriServ/LexUriServ.do?uri=OJ:L:2004:136:0001:0033:en:PDF" TargetMode="External"/><Relationship Id="rId26" Type="http://schemas.openxmlformats.org/officeDocument/2006/relationships/hyperlink" Target="https://ec.europa.eu/food/plant/pesticides/eu-pesticides-database/public/?event=download.MRL" TargetMode="External"/><Relationship Id="rId3" Type="http://schemas.openxmlformats.org/officeDocument/2006/relationships/hyperlink" Target="http://eur-lex.europa.eu/legal-content/EN/TXT/?uri=CELEX:02009R1223-20160812&amp;from=EN" TargetMode="External"/><Relationship Id="rId21" Type="http://schemas.openxmlformats.org/officeDocument/2006/relationships/hyperlink" Target="https://eur-lex.europa.eu/legal-content/EN/TXT/PDF/?uri=CELEX:32006R2023&amp;from=EN" TargetMode="External"/><Relationship Id="rId7" Type="http://schemas.openxmlformats.org/officeDocument/2006/relationships/hyperlink" Target="http://eur-lex.europa.eu/legal-content/EN/TXT/?qid=1493211236473&amp;uri=CELEX:31993R0315" TargetMode="External"/><Relationship Id="rId12" Type="http://schemas.openxmlformats.org/officeDocument/2006/relationships/hyperlink" Target="http://eur-lex.europa.eu/legal-content/en/TXT/?uri=CELEX:32011L0065" TargetMode="External"/><Relationship Id="rId17" Type="http://schemas.openxmlformats.org/officeDocument/2006/relationships/hyperlink" Target="https://ec.europa.eu/health/sites/health/files/files/eudralex/vol-1/dir_2001_83_cons2009/2001_83_cons2009_en.pdf" TargetMode="External"/><Relationship Id="rId25" Type="http://schemas.openxmlformats.org/officeDocument/2006/relationships/hyperlink" Target="https://ec.europa.eu/growth/tools-databases/cosing/index.cfm?fuseaction=search.details_v2&amp;id=29395" TargetMode="External"/><Relationship Id="rId2" Type="http://schemas.openxmlformats.org/officeDocument/2006/relationships/hyperlink" Target="http://eur-lex.europa.eu/legal-content/en/TXT/?uri=CELEX%3A32009R1107" TargetMode="External"/><Relationship Id="rId16" Type="http://schemas.openxmlformats.org/officeDocument/2006/relationships/hyperlink" Target="https://eur-lex.europa.eu/legal-content/EN/TXT/PDF/?uri=CELEX:32017R0745&amp;from=EN" TargetMode="External"/><Relationship Id="rId20" Type="http://schemas.openxmlformats.org/officeDocument/2006/relationships/hyperlink" Target="https://eur-lex.europa.eu/LexUriServ/LexUriServ.do?uri=OJ:L:2008:086:0009:0018:EN:PDF" TargetMode="External"/><Relationship Id="rId29" Type="http://schemas.openxmlformats.org/officeDocument/2006/relationships/comments" Target="../comments1.xml"/><Relationship Id="rId1" Type="http://schemas.openxmlformats.org/officeDocument/2006/relationships/hyperlink" Target="http://eur-lex.europa.eu/legal-content/EN/TXT/PDF/?uri=CELEX:02012R0528-20140425&amp;from=EN" TargetMode="External"/><Relationship Id="rId6" Type="http://schemas.openxmlformats.org/officeDocument/2006/relationships/hyperlink" Target="http://eur-lex.europa.eu/legal-content/EN/TXT/?uri=celex%3A32008R1333" TargetMode="External"/><Relationship Id="rId11" Type="http://schemas.openxmlformats.org/officeDocument/2006/relationships/hyperlink" Target="http://eur-lex.europa.eu/legal-content/EN/TXT/?qid=1493212019119&amp;uri=CELEX:32014L0068" TargetMode="External"/><Relationship Id="rId24" Type="http://schemas.openxmlformats.org/officeDocument/2006/relationships/hyperlink" Target="https://eur-lex.europa.eu/legal-content/EN/TXT/PDF/?uri=OJ:L:2019:170:FULL&amp;from=EN" TargetMode="External"/><Relationship Id="rId5" Type="http://schemas.openxmlformats.org/officeDocument/2006/relationships/hyperlink" Target="http://eur-lex.europa.eu/legal-content/EN/ALL/?uri=CELEX:02011R0010-20150226" TargetMode="External"/><Relationship Id="rId15" Type="http://schemas.openxmlformats.org/officeDocument/2006/relationships/hyperlink" Target="https://eur-lex.europa.eu/legal-content/EN/TXT/PDF/?uri=CELEX:32017R0746&amp;from=EN" TargetMode="External"/><Relationship Id="rId23" Type="http://schemas.openxmlformats.org/officeDocument/2006/relationships/hyperlink" Target="https://eur-lex.europa.eu/legal-content/EN/TXT/PDF/?uri=CELEX:32006R1881&amp;from=en" TargetMode="External"/><Relationship Id="rId28" Type="http://schemas.openxmlformats.org/officeDocument/2006/relationships/vmlDrawing" Target="../drawings/vmlDrawing1.vml"/><Relationship Id="rId10" Type="http://schemas.openxmlformats.org/officeDocument/2006/relationships/hyperlink" Target="http://eur-lex.europa.eu/legal-content/EN/TXT/?qid=1493211943932&amp;uri=CELEX:31993L0015" TargetMode="External"/><Relationship Id="rId19" Type="http://schemas.openxmlformats.org/officeDocument/2006/relationships/hyperlink" Target="http://eur-lex.europa.eu/legal-content/EN/TXT/?qid=1493211364642&amp;uri=CELEX:32005R0396" TargetMode="External"/><Relationship Id="rId4" Type="http://schemas.openxmlformats.org/officeDocument/2006/relationships/hyperlink" Target="http://eur-lex.europa.eu/legal-content/en/TXT/?uri=CELEX:32009L0048" TargetMode="External"/><Relationship Id="rId9" Type="http://schemas.openxmlformats.org/officeDocument/2006/relationships/hyperlink" Target="http://eur-lex.europa.eu/legal-content/EN/TXT/?qid=1493211833485&amp;uri=CELEX:31975L0324" TargetMode="External"/><Relationship Id="rId14" Type="http://schemas.openxmlformats.org/officeDocument/2006/relationships/hyperlink" Target="http://eur-lex.europa.eu/legal-content/EN/TXT/?qid=1493211436172&amp;uri=CELEX:32010R0066" TargetMode="External"/><Relationship Id="rId22" Type="http://schemas.openxmlformats.org/officeDocument/2006/relationships/hyperlink" Target="https://eur-lex.europa.eu/legal-content/EN/TXT/PDF/?uri=CELEX:02004R1935-20090807&amp;from=EN" TargetMode="External"/><Relationship Id="rId27" Type="http://schemas.openxmlformats.org/officeDocument/2006/relationships/printerSettings" Target="../printerSettings/printerSettings5.bin"/><Relationship Id="rId30"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8" Type="http://schemas.openxmlformats.org/officeDocument/2006/relationships/hyperlink" Target="http://eur-lex.europa.eu/legal-content/EN/TXT/?uri=uriserv:OJ.L_.2012.201.01.0060.01.ENG&amp;toc=OJ:L:2012:201:TOC" TargetMode="External"/><Relationship Id="rId3" Type="http://schemas.openxmlformats.org/officeDocument/2006/relationships/hyperlink" Target="http://eur-lex.europa.eu/legal-content/EN/TXT/?uri=celex:32006L0118" TargetMode="External"/><Relationship Id="rId7" Type="http://schemas.openxmlformats.org/officeDocument/2006/relationships/hyperlink" Target="http://eur-lex.europa.eu/legal-content/EN/TXT/?uri=CELEX:32008L0050" TargetMode="External"/><Relationship Id="rId2" Type="http://schemas.openxmlformats.org/officeDocument/2006/relationships/hyperlink" Target="http://eur-lex.europa.eu/legal-content/EN/TXT/?uri=celex%3A32008L0105" TargetMode="External"/><Relationship Id="rId1" Type="http://schemas.openxmlformats.org/officeDocument/2006/relationships/hyperlink" Target="http://eur-lex.europa.eu/legal-content/EN/TXT/?uri=CELEX:32000L0060" TargetMode="External"/><Relationship Id="rId6" Type="http://schemas.openxmlformats.org/officeDocument/2006/relationships/hyperlink" Target="http://eur-lex.europa.eu/legal-content/EN/TXT/?uri=CELEX:32010L0075" TargetMode="External"/><Relationship Id="rId5" Type="http://schemas.openxmlformats.org/officeDocument/2006/relationships/hyperlink" Target="http://eur-lex.europa.eu/legal-content/EN/TXT/?uri=celex%3A31991L0271" TargetMode="External"/><Relationship Id="rId10" Type="http://schemas.openxmlformats.org/officeDocument/2006/relationships/printerSettings" Target="../printerSettings/printerSettings7.bin"/><Relationship Id="rId4" Type="http://schemas.openxmlformats.org/officeDocument/2006/relationships/hyperlink" Target="http://eur-lex.europa.eu/legal-content/EN/TXT/?qid=1493211503613&amp;uri=CELEX:31998L0083" TargetMode="External"/><Relationship Id="rId9" Type="http://schemas.openxmlformats.org/officeDocument/2006/relationships/hyperlink" Target="https://eur-lex.europa.eu/legal-content/EN/TXT/PDF/?uri=CELEX:32016L2284&amp;from=E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echa.europa.eu/information-on-chemicals/cl-inventory-database/-/discli/details/17510" TargetMode="External"/><Relationship Id="rId18" Type="http://schemas.openxmlformats.org/officeDocument/2006/relationships/hyperlink" Target="https://echa.europa.eu/brief-profile/-/briefprofile/100.002.001" TargetMode="External"/><Relationship Id="rId26" Type="http://schemas.openxmlformats.org/officeDocument/2006/relationships/hyperlink" Target="https://echa.europa.eu/substance-information/-/substanceinfo/100.011.525" TargetMode="External"/><Relationship Id="rId39" Type="http://schemas.openxmlformats.org/officeDocument/2006/relationships/hyperlink" Target="https://echa.europa.eu/substance-information/-/substanceinfo/100.009.691" TargetMode="External"/><Relationship Id="rId21" Type="http://schemas.openxmlformats.org/officeDocument/2006/relationships/hyperlink" Target="https://echa.europa.eu/brief-profile/-/briefprofile/100.103.138" TargetMode="External"/><Relationship Id="rId34" Type="http://schemas.openxmlformats.org/officeDocument/2006/relationships/hyperlink" Target="https://echa.europa.eu/substance-information/-/substanceinfo/100.001.128" TargetMode="External"/><Relationship Id="rId42" Type="http://schemas.openxmlformats.org/officeDocument/2006/relationships/printerSettings" Target="../printerSettings/printerSettings2.bin"/><Relationship Id="rId7" Type="http://schemas.openxmlformats.org/officeDocument/2006/relationships/hyperlink" Target="https://echa.europa.eu/information-on-chemicals/cl-inventory-database/-/discli/details/209880" TargetMode="External"/><Relationship Id="rId2" Type="http://schemas.openxmlformats.org/officeDocument/2006/relationships/hyperlink" Target="https://echa.europa.eu/information-on-chemicals/cl-inventory-database/-/discli/details/3024" TargetMode="External"/><Relationship Id="rId16" Type="http://schemas.openxmlformats.org/officeDocument/2006/relationships/hyperlink" Target="https://echa.europa.eu/information-on-chemicals/cl-inventory-database/-/discli/details/51189" TargetMode="External"/><Relationship Id="rId20" Type="http://schemas.openxmlformats.org/officeDocument/2006/relationships/hyperlink" Target="https://echa.europa.eu/brief-profile/-/briefprofile/100.001.128" TargetMode="External"/><Relationship Id="rId29" Type="http://schemas.openxmlformats.org/officeDocument/2006/relationships/hyperlink" Target="https://echa.europa.eu/substance-information/-/substanceinfo/100.125.643" TargetMode="External"/><Relationship Id="rId41" Type="http://schemas.openxmlformats.org/officeDocument/2006/relationships/hyperlink" Target="https://echa.europa.eu/substance-information/-/substanceinfo/100.001.133" TargetMode="External"/><Relationship Id="rId1" Type="http://schemas.openxmlformats.org/officeDocument/2006/relationships/hyperlink" Target="https://echa.europa.eu/information-on-chemicals/cl-inventory-database/-/discli/details/43899" TargetMode="External"/><Relationship Id="rId6" Type="http://schemas.openxmlformats.org/officeDocument/2006/relationships/hyperlink" Target="https://echa.europa.eu/information-on-chemicals/cl-inventory-database/-/discli/details/10465" TargetMode="External"/><Relationship Id="rId11" Type="http://schemas.openxmlformats.org/officeDocument/2006/relationships/hyperlink" Target="https://echa.europa.eu/information-on-chemicals/cl-inventory-database/-/discli/details/208204" TargetMode="External"/><Relationship Id="rId24" Type="http://schemas.openxmlformats.org/officeDocument/2006/relationships/hyperlink" Target="https://echa.europa.eu/brief-profile/-/briefprofile/100.001.133" TargetMode="External"/><Relationship Id="rId32" Type="http://schemas.openxmlformats.org/officeDocument/2006/relationships/hyperlink" Target="https://echa.europa.eu/substance-information/-/substanceinfo/100.155.981" TargetMode="External"/><Relationship Id="rId37" Type="http://schemas.openxmlformats.org/officeDocument/2006/relationships/hyperlink" Target="https://echa.europa.eu/substance-information/-/substanceinfo/100.014.579" TargetMode="External"/><Relationship Id="rId40" Type="http://schemas.openxmlformats.org/officeDocument/2006/relationships/hyperlink" Target="https://echa.europa.eu/substance-information/-/substanceinfo/100.001.137" TargetMode="External"/><Relationship Id="rId5" Type="http://schemas.openxmlformats.org/officeDocument/2006/relationships/hyperlink" Target="https://echa.europa.eu/information-on-chemicals/cl-inventory-database/-/discli/details/96609" TargetMode="External"/><Relationship Id="rId15" Type="http://schemas.openxmlformats.org/officeDocument/2006/relationships/hyperlink" Target="https://echa.europa.eu/information-on-chemicals/cl-inventory-database/-/discli/details/123693" TargetMode="External"/><Relationship Id="rId23" Type="http://schemas.openxmlformats.org/officeDocument/2006/relationships/hyperlink" Target="https://echa.europa.eu/brief-profile/-/briefprofile/100.001.137" TargetMode="External"/><Relationship Id="rId28" Type="http://schemas.openxmlformats.org/officeDocument/2006/relationships/hyperlink" Target="https://echa.europa.eu/substance-information/-/substanceinfo/100.016.191" TargetMode="External"/><Relationship Id="rId36" Type="http://schemas.openxmlformats.org/officeDocument/2006/relationships/hyperlink" Target="https://echa.europa.eu/substance-information/-/substanceinfo/100.103.138" TargetMode="External"/><Relationship Id="rId10" Type="http://schemas.openxmlformats.org/officeDocument/2006/relationships/hyperlink" Target="https://echa.europa.eu/information-on-chemicals/cl-inventory-database/-/discli/details/52938" TargetMode="External"/><Relationship Id="rId19" Type="http://schemas.openxmlformats.org/officeDocument/2006/relationships/hyperlink" Target="https://echa.europa.eu/brief-profile/-/briefprofile/100.102.734" TargetMode="External"/><Relationship Id="rId31" Type="http://schemas.openxmlformats.org/officeDocument/2006/relationships/hyperlink" Target="https://echa.europa.eu/substance-information/-/substanceinfo/100.204.942" TargetMode="External"/><Relationship Id="rId4" Type="http://schemas.openxmlformats.org/officeDocument/2006/relationships/hyperlink" Target="https://echa.europa.eu/information-on-chemicals/cl-inventory-database/-/discli/details/9389" TargetMode="External"/><Relationship Id="rId9" Type="http://schemas.openxmlformats.org/officeDocument/2006/relationships/hyperlink" Target="https://echa.europa.eu/information-on-chemicals/cl-inventory-database/-/discli/details/56753" TargetMode="External"/><Relationship Id="rId14" Type="http://schemas.openxmlformats.org/officeDocument/2006/relationships/hyperlink" Target="https://echa.europa.eu/information-on-chemicals/cl-inventory-database/-/discli/details/42950" TargetMode="External"/><Relationship Id="rId22" Type="http://schemas.openxmlformats.org/officeDocument/2006/relationships/hyperlink" Target="https://echa.europa.eu/brief-profile/-/briefprofile/100.014.579" TargetMode="External"/><Relationship Id="rId27" Type="http://schemas.openxmlformats.org/officeDocument/2006/relationships/hyperlink" Target="https://echa.europa.eu/substance-information/-/substanceinfo/100.153.009" TargetMode="External"/><Relationship Id="rId30" Type="http://schemas.openxmlformats.org/officeDocument/2006/relationships/hyperlink" Target="https://echa.europa.eu/substance-information/-/substanceinfo/100.102.734" TargetMode="External"/><Relationship Id="rId35" Type="http://schemas.openxmlformats.org/officeDocument/2006/relationships/hyperlink" Target="https://echa.europa.eu/substance-information/-/substanceinfo/100.203.270" TargetMode="External"/><Relationship Id="rId8" Type="http://schemas.openxmlformats.org/officeDocument/2006/relationships/hyperlink" Target="https://echa.europa.eu/information-on-chemicals/cl-inventory-database/-/discli/details/160667" TargetMode="External"/><Relationship Id="rId3" Type="http://schemas.openxmlformats.org/officeDocument/2006/relationships/hyperlink" Target="https://echa.europa.eu/information-on-chemicals/cl-inventory-database/-/discli/details/118111" TargetMode="External"/><Relationship Id="rId12" Type="http://schemas.openxmlformats.org/officeDocument/2006/relationships/hyperlink" Target="https://echa.europa.eu/information-on-chemicals/cl-inventory-database/-/discli/details/126457" TargetMode="External"/><Relationship Id="rId17" Type="http://schemas.openxmlformats.org/officeDocument/2006/relationships/hyperlink" Target="https://echa.europa.eu/information-on-chemicals/cl-inventory-database/-/discli/details/54923" TargetMode="External"/><Relationship Id="rId25" Type="http://schemas.openxmlformats.org/officeDocument/2006/relationships/hyperlink" Target="https://echa.europa.eu/substance-information/-/substanceinfo/100.002.001" TargetMode="External"/><Relationship Id="rId33" Type="http://schemas.openxmlformats.org/officeDocument/2006/relationships/hyperlink" Target="https://echa.europa.eu/substance-information/-/substanceinfo/100.035.385" TargetMode="External"/><Relationship Id="rId38" Type="http://schemas.openxmlformats.org/officeDocument/2006/relationships/hyperlink" Target="https://echa.europa.eu/substance-information/-/substanceinfo/100.000.93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pic.int/TheConvention/Overview/TextoftheConvention/tabid/1048/language/en-US/Default.asp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ha.europa.eu/documents/10162/3708f4ea-872d-1369-ac1f-95bf2dd56dc7" TargetMode="External"/><Relationship Id="rId3" Type="http://schemas.openxmlformats.org/officeDocument/2006/relationships/hyperlink" Target="https://echa.europa.eu/documents/10162/370b5de7-9507-f1b4-edc6-80ef2e5cd781" TargetMode="External"/><Relationship Id="rId7" Type="http://schemas.openxmlformats.org/officeDocument/2006/relationships/hyperlink" Target="https://echa.europa.eu/documents/10162/4371e0fe-0e1c-36c8-a2db-4c7b40cf7462" TargetMode="External"/><Relationship Id="rId2" Type="http://schemas.openxmlformats.org/officeDocument/2006/relationships/hyperlink" Target="https://echa.europa.eu/documents/10162/d3f7b8fb-ec55-1c74-5eb9-9a498a2fa1d3" TargetMode="External"/><Relationship Id="rId1" Type="http://schemas.openxmlformats.org/officeDocument/2006/relationships/hyperlink" Target="https://echa.europa.eu/documents/10162/8cab2a02-98dd-2aa0-d951-68dc263457a8" TargetMode="External"/><Relationship Id="rId6" Type="http://schemas.openxmlformats.org/officeDocument/2006/relationships/hyperlink" Target="https://echa.europa.eu/documents/10162/b6323e26-6e98-e0a1-d1a3-f77f8799177c" TargetMode="External"/><Relationship Id="rId5" Type="http://schemas.openxmlformats.org/officeDocument/2006/relationships/hyperlink" Target="https://echa.europa.eu/documents/10162/30eddda4-b27c-659e-d6d2-7b8ef02320a9" TargetMode="External"/><Relationship Id="rId4" Type="http://schemas.openxmlformats.org/officeDocument/2006/relationships/hyperlink" Target="https://echa.europa.eu/documents/10162/1da1843e-c04b-8f66-889c-d7fe82b43f3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ha.europa.eu/documents/10162/a6b5f69f-391f-ba96-c130-4a30abcde5d6" TargetMode="External"/><Relationship Id="rId3" Type="http://schemas.openxmlformats.org/officeDocument/2006/relationships/hyperlink" Target="https://echa.europa.eu/documents/10162/b10d6a00-8e47-9b14-4f61-c779a8dc8450" TargetMode="External"/><Relationship Id="rId7" Type="http://schemas.openxmlformats.org/officeDocument/2006/relationships/hyperlink" Target="https://echa.europa.eu/documents/10162/1c8a321c-7b59-7fe8-69f4-bfcce6de5cfe" TargetMode="External"/><Relationship Id="rId2" Type="http://schemas.openxmlformats.org/officeDocument/2006/relationships/hyperlink" Target="https://echa.europa.eu/documents/10162/a6dc6937-ccec-1024-8282-8304a76549fa" TargetMode="External"/><Relationship Id="rId1" Type="http://schemas.openxmlformats.org/officeDocument/2006/relationships/hyperlink" Target="https://echa.europa.eu/documents/10162/36834f25-582c-0855-37fb-bd20b409382c" TargetMode="External"/><Relationship Id="rId6" Type="http://schemas.openxmlformats.org/officeDocument/2006/relationships/hyperlink" Target="https://echa.europa.eu/documents/10162/1d07be7f-20d2-659c-5ca1-58c285a4d217" TargetMode="External"/><Relationship Id="rId5" Type="http://schemas.openxmlformats.org/officeDocument/2006/relationships/hyperlink" Target="https://echa.europa.eu/documents/10162/de6553db-925b-1cb6-3de5-fa4cc69188f8" TargetMode="External"/><Relationship Id="rId4" Type="http://schemas.openxmlformats.org/officeDocument/2006/relationships/hyperlink" Target="https://echa.europa.eu/documents/10162/2cf952cc-a366-fe92-d87c-306f71dfc19b"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cha.europa.eu/web/guest/ed-assessment/-/dislist/substance/external/100.001.137" TargetMode="External"/><Relationship Id="rId13" Type="http://schemas.openxmlformats.org/officeDocument/2006/relationships/hyperlink" Target="https://echa.europa.eu/web/guest/rmoa/-/dislist/substance/external/100.001.137" TargetMode="External"/><Relationship Id="rId18" Type="http://schemas.openxmlformats.org/officeDocument/2006/relationships/hyperlink" Target="https://echa.europa.eu/web/guest/registry-of-clh-intentions-until-outcome/-/dislist/substance/external/100.001.137" TargetMode="External"/><Relationship Id="rId26" Type="http://schemas.openxmlformats.org/officeDocument/2006/relationships/hyperlink" Target="https://echa.europa.eu/documents/10162/776a7a2e-1526-430a-8630-70163473dfc0" TargetMode="External"/><Relationship Id="rId3" Type="http://schemas.openxmlformats.org/officeDocument/2006/relationships/hyperlink" Target="https://echa.europa.eu/web/guest/information-on-chemicals/dossier-evaluation-status/-/dislist/substance/external/100.002.001" TargetMode="External"/><Relationship Id="rId21" Type="http://schemas.openxmlformats.org/officeDocument/2006/relationships/hyperlink" Target="https://echa.europa.eu/web/guest/registry-of-svhc-intentions/-/dislist/substance/external/100.000.933" TargetMode="External"/><Relationship Id="rId7" Type="http://schemas.openxmlformats.org/officeDocument/2006/relationships/hyperlink" Target="https://echa.europa.eu/web/guest/ed-assessment/-/dislist/substance/external/100.001.133" TargetMode="External"/><Relationship Id="rId12" Type="http://schemas.openxmlformats.org/officeDocument/2006/relationships/hyperlink" Target="https://echa.europa.eu/web/guest/rmoa/-/dislist/substance/external/100.001.133" TargetMode="External"/><Relationship Id="rId17" Type="http://schemas.openxmlformats.org/officeDocument/2006/relationships/hyperlink" Target="https://echa.europa.eu/web/guest/registry-of-clh-intentions-until-outcome/-/dislist/substance/external/100.001.133" TargetMode="External"/><Relationship Id="rId25" Type="http://schemas.openxmlformats.org/officeDocument/2006/relationships/hyperlink" Target="https://echa.europa.eu/documents/10162/84dbe057-2950-487a-8c72-aee0aacaf215" TargetMode="External"/><Relationship Id="rId2" Type="http://schemas.openxmlformats.org/officeDocument/2006/relationships/hyperlink" Target="https://echa.europa.eu/web/guest/information-on-chemicals/dossier-evaluation-status/-/dislist/substance/external/100.001.137" TargetMode="External"/><Relationship Id="rId16" Type="http://schemas.openxmlformats.org/officeDocument/2006/relationships/hyperlink" Target="https://echa.europa.eu/web/guest/rmoa/-/dislist/substance/external/100.014.579" TargetMode="External"/><Relationship Id="rId20" Type="http://schemas.openxmlformats.org/officeDocument/2006/relationships/hyperlink" Target="https://echa.europa.eu/web/guest/registry-of-svhc-intentions/-/dislist/substance/external/100.001.133" TargetMode="External"/><Relationship Id="rId1" Type="http://schemas.openxmlformats.org/officeDocument/2006/relationships/hyperlink" Target="https://echa.europa.eu/web/guest/information-on-chemicals/dossier-evaluation-status/-/dislist/substance/external/100.001.133" TargetMode="External"/><Relationship Id="rId6" Type="http://schemas.openxmlformats.org/officeDocument/2006/relationships/hyperlink" Target="https://echa.europa.eu/web/guest/information-on-chemicals/evaluation/community-rolling-action-plan/corap-table/-/dislist/substance/external/100.102.734" TargetMode="External"/><Relationship Id="rId11" Type="http://schemas.openxmlformats.org/officeDocument/2006/relationships/hyperlink" Target="https://echa.europa.eu/web/guest/pbt/-/dislist/substance/external/100.102.734" TargetMode="External"/><Relationship Id="rId24" Type="http://schemas.openxmlformats.org/officeDocument/2006/relationships/hyperlink" Target="https://echa.europa.eu/documents/10162/0a85f0d3-8bb6-4448-916b-1fff9ee6b067" TargetMode="External"/><Relationship Id="rId5" Type="http://schemas.openxmlformats.org/officeDocument/2006/relationships/hyperlink" Target="https://echa.europa.eu/web/guest/information-on-chemicals/evaluation/community-rolling-action-plan/corap-table/-/dislist/substance/external/100.001.137" TargetMode="External"/><Relationship Id="rId15" Type="http://schemas.openxmlformats.org/officeDocument/2006/relationships/hyperlink" Target="https://echa.europa.eu/web/guest/rmoa/-/dislist/substance/external/100.000.933" TargetMode="External"/><Relationship Id="rId23" Type="http://schemas.openxmlformats.org/officeDocument/2006/relationships/hyperlink" Target="https://echa.europa.eu/documents/10162/abaa8ce6-a379-4ac5-8853-638de54fccca" TargetMode="External"/><Relationship Id="rId28" Type="http://schemas.openxmlformats.org/officeDocument/2006/relationships/hyperlink" Target="https://echa.europa.eu/documents/10162/7971ab80-03c9-4d87-e117-e4dbc9cc54d2" TargetMode="External"/><Relationship Id="rId10" Type="http://schemas.openxmlformats.org/officeDocument/2006/relationships/hyperlink" Target="https://echa.europa.eu/web/guest/ed-assessment/-/dislist/substance/external/100.102.734" TargetMode="External"/><Relationship Id="rId19" Type="http://schemas.openxmlformats.org/officeDocument/2006/relationships/hyperlink" Target="https://echa.europa.eu/web/guest/registry-of-clh-intentions-until-outcome/-/dislist/substance/external/100.014.579" TargetMode="External"/><Relationship Id="rId4" Type="http://schemas.openxmlformats.org/officeDocument/2006/relationships/hyperlink" Target="https://echa.europa.eu/web/guest/information-on-chemicals/evaluation/community-rolling-action-plan/corap-table/-/dislist/substance/external/100.001.133" TargetMode="External"/><Relationship Id="rId9" Type="http://schemas.openxmlformats.org/officeDocument/2006/relationships/hyperlink" Target="https://echa.europa.eu/web/guest/ed-assessment/-/dislist/substance/external/100.000.933" TargetMode="External"/><Relationship Id="rId14" Type="http://schemas.openxmlformats.org/officeDocument/2006/relationships/hyperlink" Target="https://echa.europa.eu/web/guest/rmoa/-/dislist/substance/external/100.009.691" TargetMode="External"/><Relationship Id="rId22" Type="http://schemas.openxmlformats.org/officeDocument/2006/relationships/hyperlink" Target="https://echa.europa.eu/web/guest/registry-of-restriction-intentions/-/dislist/substance/external/100.001.133" TargetMode="External"/><Relationship Id="rId27" Type="http://schemas.openxmlformats.org/officeDocument/2006/relationships/hyperlink" Target="https://echa.europa.eu/documents/10162/0b73efaa-0b3a-1ed9-cfac-7efecddd015c"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echa.europa.eu/documents/10162/72f2d169-a750-49ae-ea41-9200a2675b57" TargetMode="External"/><Relationship Id="rId1" Type="http://schemas.openxmlformats.org/officeDocument/2006/relationships/hyperlink" Target="https://echa.europa.eu/documents/10162/1acb2b1a-906b-0db3-f182-511ac14dec2d"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cha.europa.eu/registration-dossier/-/registered-dossier/22776" TargetMode="External"/><Relationship Id="rId3" Type="http://schemas.openxmlformats.org/officeDocument/2006/relationships/hyperlink" Target="https://echa.europa.eu/registration-dossier/-/registered-dossier/23236" TargetMode="External"/><Relationship Id="rId7" Type="http://schemas.openxmlformats.org/officeDocument/2006/relationships/hyperlink" Target="https://echa.europa.eu/registration-dossier/-/registered-dossier/27313" TargetMode="External"/><Relationship Id="rId2" Type="http://schemas.openxmlformats.org/officeDocument/2006/relationships/hyperlink" Target="https://echa.europa.eu/registration-dossier/-/registered-dossier/14986" TargetMode="External"/><Relationship Id="rId1" Type="http://schemas.openxmlformats.org/officeDocument/2006/relationships/hyperlink" Target="https://echa.europa.eu/registration-dossier/-/registered-dossier/15752" TargetMode="External"/><Relationship Id="rId6" Type="http://schemas.openxmlformats.org/officeDocument/2006/relationships/hyperlink" Target="https://echa.europa.eu/registration-dossier/-/registered-dossier/15910" TargetMode="External"/><Relationship Id="rId11" Type="http://schemas.openxmlformats.org/officeDocument/2006/relationships/hyperlink" Target="https://echa.europa.eu/registration-dossier/-/registered-dossier/14010" TargetMode="External"/><Relationship Id="rId5" Type="http://schemas.openxmlformats.org/officeDocument/2006/relationships/hyperlink" Target="https://echa.europa.eu/registration-dossier/-/registered-dossier/6575" TargetMode="External"/><Relationship Id="rId10" Type="http://schemas.openxmlformats.org/officeDocument/2006/relationships/hyperlink" Target="https://echa.europa.eu/registration-dossier/-/registered-dossier/4214" TargetMode="External"/><Relationship Id="rId4" Type="http://schemas.openxmlformats.org/officeDocument/2006/relationships/hyperlink" Target="https://echa.europa.eu/registration-dossier/-/registered-dossier/24781" TargetMode="External"/><Relationship Id="rId9" Type="http://schemas.openxmlformats.org/officeDocument/2006/relationships/hyperlink" Target="https://echa.europa.eu/registration-dossier/-/registered-dossier/9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B77D-7F8E-422E-A0EC-71A63F049844}">
  <dimension ref="A1:Q20"/>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1" max="2" width="8.7265625" customWidth="1"/>
    <col min="3" max="3" width="7.81640625" hidden="1" customWidth="1"/>
    <col min="4" max="4" width="8.7265625" hidden="1" customWidth="1"/>
    <col min="7" max="7" width="24.453125" customWidth="1"/>
    <col min="10" max="17" width="14.54296875" customWidth="1"/>
  </cols>
  <sheetData>
    <row r="1" spans="1:17" ht="28" customHeight="1" thickBot="1" x14ac:dyDescent="0.55000000000000004">
      <c r="C1" s="1"/>
      <c r="D1" s="2"/>
      <c r="E1" s="1" t="s">
        <v>595</v>
      </c>
      <c r="F1" s="2"/>
      <c r="G1" s="2"/>
      <c r="H1" s="157" t="s">
        <v>468</v>
      </c>
      <c r="I1" s="158"/>
      <c r="J1" s="152" t="str">
        <f>'Table 4'!AQ1</f>
        <v>Restriction Intentions (Table 4)</v>
      </c>
      <c r="K1" s="153"/>
      <c r="L1" s="153"/>
      <c r="M1" s="154"/>
      <c r="N1" s="136" t="str">
        <f>'Table 5'!AS1</f>
        <v>SVHC Intentions (Table 5)</v>
      </c>
      <c r="O1" s="137" t="str">
        <f>'Table 7'!AY1</f>
        <v>CLH (Table 7)</v>
      </c>
      <c r="P1" s="155" t="str">
        <f>'Table 9'!AB1</f>
        <v>OELs under CAD/CMD (Table 9)</v>
      </c>
      <c r="Q1" s="156"/>
    </row>
    <row r="2" spans="1:17" ht="52.5" thickBot="1" x14ac:dyDescent="0.3">
      <c r="B2" s="44" t="s">
        <v>34</v>
      </c>
      <c r="C2" s="3" t="str">
        <f>'Table 1'!B3</f>
        <v>Duplicate?</v>
      </c>
      <c r="D2" s="3" t="str">
        <f>'Table 1'!C3</f>
        <v>List</v>
      </c>
      <c r="E2" s="3" t="str">
        <f>'Table 1'!D3</f>
        <v>Substance Group</v>
      </c>
      <c r="F2" s="3" t="str">
        <f>'Table 1'!E3</f>
        <v>Category</v>
      </c>
      <c r="G2" s="3" t="str">
        <f>'Table 1'!F3</f>
        <v>Substance name</v>
      </c>
      <c r="H2" s="3" t="str">
        <f>'Table 1'!G3</f>
        <v>CASNo.</v>
      </c>
      <c r="I2" s="21" t="str">
        <f>'Table 1'!H3</f>
        <v>EC NUMBER</v>
      </c>
      <c r="J2" s="132" t="str">
        <f>'Table 4'!AQ2</f>
        <v>Start of Call for Evidence public consultation</v>
      </c>
      <c r="K2" s="133" t="str">
        <f>'Table 4'!AR2</f>
        <v>Start of second Call for Evidence public consultation</v>
      </c>
      <c r="L2" s="133" t="str">
        <f>'Table 4'!AS2</f>
        <v>Start of Annex XV report public consultation</v>
      </c>
      <c r="M2" s="134" t="str">
        <f>'Table 4'!AT2</f>
        <v>Start of SEAC draft opinion public consultation</v>
      </c>
      <c r="N2" s="135" t="str">
        <f>'Table 5'!AS2</f>
        <v>Start of public consultation</v>
      </c>
      <c r="O2" s="138" t="str">
        <f>'Table 7'!AY2</f>
        <v>Start of consultation</v>
      </c>
      <c r="P2" s="132" t="str">
        <f>'Table 9'!AB2</f>
        <v>Date start call for evidence</v>
      </c>
      <c r="Q2" s="134" t="str">
        <f>'Table 9'!AC2</f>
        <v>Public consultation on OEL scientific report start</v>
      </c>
    </row>
    <row r="3" spans="1:17" ht="13" x14ac:dyDescent="0.3">
      <c r="A3" s="47" t="s">
        <v>470</v>
      </c>
      <c r="B3" s="23">
        <f t="shared" ref="B3:B20" ca="1" si="0">IF(COUNTIF(J3:Q3,"")&lt;COUNTA(J3:Q3),1,0)</f>
        <v>1</v>
      </c>
      <c r="C3" s="5">
        <f>'Table 1'!B4</f>
        <v>0</v>
      </c>
      <c r="D3" s="5">
        <f>'Table 1'!C4</f>
        <v>1</v>
      </c>
      <c r="E3" s="5" t="str">
        <f>'Table 1'!D4</f>
        <v>Bisphenols</v>
      </c>
      <c r="F3" s="5" t="str">
        <f>'Table 1'!E4</f>
        <v>A</v>
      </c>
      <c r="G3" s="5" t="str">
        <f>'Table 1'!F4</f>
        <v>BPA</v>
      </c>
      <c r="H3" s="14" t="str">
        <f>'Table 1'!G4</f>
        <v>80-05-7</v>
      </c>
      <c r="I3" s="126" t="str">
        <f>'Table 1'!H4</f>
        <v>201-245-8</v>
      </c>
      <c r="J3" s="129" t="str">
        <f ca="1">'Table 4'!AQ3</f>
        <v/>
      </c>
      <c r="K3" s="129" t="str">
        <f ca="1">'Table 4'!AR3</f>
        <v/>
      </c>
      <c r="L3" s="129" t="str">
        <f ca="1">'Table 4'!AS3</f>
        <v>Passed</v>
      </c>
      <c r="M3" s="129" t="str">
        <f ca="1">'Table 4'!AT3</f>
        <v>Passed</v>
      </c>
      <c r="N3" s="129" t="str">
        <f ca="1">'Table 5'!AS3</f>
        <v>Passed</v>
      </c>
      <c r="O3" s="129" t="str">
        <f ca="1">'Table 7'!AY3</f>
        <v>Passed</v>
      </c>
      <c r="P3" s="129" t="str">
        <f ca="1">'Table 9'!AB3</f>
        <v/>
      </c>
      <c r="Q3" s="129" t="str">
        <f ca="1">'Table 9'!AC3</f>
        <v/>
      </c>
    </row>
    <row r="4" spans="1:17" ht="13" x14ac:dyDescent="0.3">
      <c r="A4" s="47" t="s">
        <v>470</v>
      </c>
      <c r="B4" s="23">
        <f t="shared" ca="1" si="0"/>
        <v>0</v>
      </c>
      <c r="C4" s="5">
        <f>'Table 1'!B5</f>
        <v>0</v>
      </c>
      <c r="D4" s="5">
        <f>'Table 1'!C5</f>
        <v>1</v>
      </c>
      <c r="E4" s="5" t="str">
        <f>'Table 1'!D5</f>
        <v>Bisphenols</v>
      </c>
      <c r="F4" s="5" t="str">
        <f>'Table 1'!E5</f>
        <v>C</v>
      </c>
      <c r="G4" s="5" t="str">
        <f>'Table 1'!F5</f>
        <v>BPS</v>
      </c>
      <c r="H4" s="14" t="str">
        <f>'Table 1'!G5</f>
        <v>80-09-1</v>
      </c>
      <c r="I4" s="126" t="str">
        <f>'Table 1'!H5</f>
        <v>201-250-5</v>
      </c>
      <c r="J4" s="129" t="str">
        <f ca="1">'Table 4'!AQ4</f>
        <v/>
      </c>
      <c r="K4" s="129" t="str">
        <f ca="1">'Table 4'!AR4</f>
        <v/>
      </c>
      <c r="L4" s="129" t="str">
        <f ca="1">'Table 4'!AS4</f>
        <v/>
      </c>
      <c r="M4" s="129" t="str">
        <f ca="1">'Table 4'!AT4</f>
        <v/>
      </c>
      <c r="N4" s="129" t="str">
        <f ca="1">'Table 5'!AS4</f>
        <v/>
      </c>
      <c r="O4" s="129" t="str">
        <f ca="1">'Table 7'!AY4</f>
        <v/>
      </c>
      <c r="P4" s="129" t="str">
        <f ca="1">'Table 9'!AB4</f>
        <v/>
      </c>
      <c r="Q4" s="129" t="str">
        <f ca="1">'Table 9'!AC4</f>
        <v/>
      </c>
    </row>
    <row r="5" spans="1:17" ht="13" x14ac:dyDescent="0.3">
      <c r="A5" s="47" t="s">
        <v>470</v>
      </c>
      <c r="B5" s="23">
        <f t="shared" ca="1" si="0"/>
        <v>0</v>
      </c>
      <c r="C5" s="5">
        <f>'Table 1'!B6</f>
        <v>0</v>
      </c>
      <c r="D5" s="5">
        <f>'Table 1'!C6</f>
        <v>1</v>
      </c>
      <c r="E5" s="5" t="str">
        <f>'Table 1'!D6</f>
        <v>Bisphenols</v>
      </c>
      <c r="F5" s="8" t="str">
        <f>'Table 1'!E6</f>
        <v>C</v>
      </c>
      <c r="G5" s="8" t="str">
        <f>'Table 1'!F6</f>
        <v>BPF</v>
      </c>
      <c r="H5" s="20" t="str">
        <f>'Table 1'!G6</f>
        <v>620-92-8</v>
      </c>
      <c r="I5" s="126" t="str">
        <f>'Table 1'!H6</f>
        <v>210-658-2</v>
      </c>
      <c r="J5" s="129" t="str">
        <f ca="1">'Table 4'!AQ5</f>
        <v/>
      </c>
      <c r="K5" s="129" t="str">
        <f ca="1">'Table 4'!AR5</f>
        <v/>
      </c>
      <c r="L5" s="129" t="str">
        <f ca="1">'Table 4'!AS5</f>
        <v/>
      </c>
      <c r="M5" s="129" t="str">
        <f ca="1">'Table 4'!AT5</f>
        <v/>
      </c>
      <c r="N5" s="129" t="str">
        <f ca="1">'Table 5'!AS5</f>
        <v/>
      </c>
      <c r="O5" s="129" t="str">
        <f ca="1">'Table 7'!AY5</f>
        <v/>
      </c>
      <c r="P5" s="129" t="str">
        <f ca="1">'Table 9'!AB5</f>
        <v/>
      </c>
      <c r="Q5" s="129" t="str">
        <f ca="1">'Table 9'!AC5</f>
        <v/>
      </c>
    </row>
    <row r="6" spans="1:17" ht="13" x14ac:dyDescent="0.3">
      <c r="A6" s="48" t="s">
        <v>471</v>
      </c>
      <c r="B6" s="23">
        <f t="shared" ca="1" si="0"/>
        <v>0</v>
      </c>
      <c r="C6" s="5">
        <f>'Table 1'!B7</f>
        <v>0</v>
      </c>
      <c r="D6" s="5">
        <f>'Table 1'!C7</f>
        <v>1</v>
      </c>
      <c r="E6" s="5" t="str">
        <f>'Table 1'!D7</f>
        <v>Bisphenols</v>
      </c>
      <c r="F6" s="5" t="str">
        <f>'Table 1'!E7</f>
        <v>C</v>
      </c>
      <c r="G6" s="5" t="str">
        <f>'Table 1'!F7</f>
        <v>BPB</v>
      </c>
      <c r="H6" s="14" t="str">
        <f>'Table 1'!G7</f>
        <v>77-40-7</v>
      </c>
      <c r="I6" s="126" t="str">
        <f>'Table 1'!H7</f>
        <v>201-025-1</v>
      </c>
      <c r="J6" s="129" t="str">
        <f ca="1">'Table 4'!AQ6</f>
        <v/>
      </c>
      <c r="K6" s="129" t="str">
        <f ca="1">'Table 4'!AR6</f>
        <v/>
      </c>
      <c r="L6" s="129" t="str">
        <f ca="1">'Table 4'!AS6</f>
        <v/>
      </c>
      <c r="M6" s="129" t="str">
        <f ca="1">'Table 4'!AT6</f>
        <v/>
      </c>
      <c r="N6" s="129" t="str">
        <f ca="1">'Table 5'!AS6</f>
        <v/>
      </c>
      <c r="O6" s="129" t="str">
        <f ca="1">'Table 7'!AY6</f>
        <v/>
      </c>
      <c r="P6" s="129" t="str">
        <f ca="1">'Table 9'!AB6</f>
        <v/>
      </c>
      <c r="Q6" s="129" t="str">
        <f ca="1">'Table 9'!AC6</f>
        <v/>
      </c>
    </row>
    <row r="7" spans="1:17" ht="13" x14ac:dyDescent="0.3">
      <c r="A7" s="48" t="s">
        <v>471</v>
      </c>
      <c r="B7" s="23">
        <f t="shared" ca="1" si="0"/>
        <v>0</v>
      </c>
      <c r="C7" s="5">
        <f>'Table 1'!B8</f>
        <v>0</v>
      </c>
      <c r="D7" s="5">
        <f>'Table 1'!C8</f>
        <v>1</v>
      </c>
      <c r="E7" s="5" t="str">
        <f>'Table 1'!D8</f>
        <v>Bisphenols</v>
      </c>
      <c r="F7" s="5" t="str">
        <f>'Table 1'!E8</f>
        <v>C</v>
      </c>
      <c r="G7" s="5" t="str">
        <f>'Table 1'!F8</f>
        <v>BPAF</v>
      </c>
      <c r="H7" s="14" t="str">
        <f>'Table 1'!G8</f>
        <v>1478-61-1</v>
      </c>
      <c r="I7" s="126" t="str">
        <f>'Table 1'!H8</f>
        <v>216-036-7</v>
      </c>
      <c r="J7" s="129" t="str">
        <f ca="1">'Table 4'!AQ7</f>
        <v/>
      </c>
      <c r="K7" s="129" t="str">
        <f ca="1">'Table 4'!AR7</f>
        <v/>
      </c>
      <c r="L7" s="129" t="str">
        <f ca="1">'Table 4'!AS7</f>
        <v/>
      </c>
      <c r="M7" s="129" t="str">
        <f ca="1">'Table 4'!AT7</f>
        <v/>
      </c>
      <c r="N7" s="129" t="str">
        <f ca="1">'Table 5'!AS7</f>
        <v/>
      </c>
      <c r="O7" s="129" t="str">
        <f ca="1">'Table 7'!AY7</f>
        <v/>
      </c>
      <c r="P7" s="129" t="str">
        <f ca="1">'Table 9'!AB7</f>
        <v/>
      </c>
      <c r="Q7" s="129" t="str">
        <f ca="1">'Table 9'!AC7</f>
        <v/>
      </c>
    </row>
    <row r="8" spans="1:17" ht="13" x14ac:dyDescent="0.3">
      <c r="A8" s="48" t="s">
        <v>471</v>
      </c>
      <c r="B8" s="23">
        <f t="shared" ca="1" si="0"/>
        <v>0</v>
      </c>
      <c r="C8" s="5">
        <f>'Table 1'!B9</f>
        <v>0</v>
      </c>
      <c r="D8" s="5">
        <f>'Table 1'!C9</f>
        <v>1</v>
      </c>
      <c r="E8" s="5" t="str">
        <f>'Table 1'!D9</f>
        <v>Bisphenols</v>
      </c>
      <c r="F8" s="5" t="str">
        <f>'Table 1'!E9</f>
        <v>C</v>
      </c>
      <c r="G8" s="5" t="str">
        <f>'Table 1'!F9</f>
        <v>BPAP</v>
      </c>
      <c r="H8" s="14" t="str">
        <f>'Table 1'!G9</f>
        <v>1571-75-1</v>
      </c>
      <c r="I8" s="126" t="str">
        <f>'Table 1'!H9</f>
        <v>605-085-3</v>
      </c>
      <c r="J8" s="129" t="str">
        <f ca="1">'Table 4'!AQ8</f>
        <v/>
      </c>
      <c r="K8" s="129" t="str">
        <f ca="1">'Table 4'!AR8</f>
        <v/>
      </c>
      <c r="L8" s="129" t="str">
        <f ca="1">'Table 4'!AS8</f>
        <v/>
      </c>
      <c r="M8" s="129" t="str">
        <f ca="1">'Table 4'!AT8</f>
        <v/>
      </c>
      <c r="N8" s="129" t="str">
        <f ca="1">'Table 5'!AS8</f>
        <v/>
      </c>
      <c r="O8" s="129" t="str">
        <f ca="1">'Table 7'!AY8</f>
        <v/>
      </c>
      <c r="P8" s="129" t="str">
        <f ca="1">'Table 9'!AB8</f>
        <v/>
      </c>
      <c r="Q8" s="129" t="str">
        <f ca="1">'Table 9'!AC8</f>
        <v/>
      </c>
    </row>
    <row r="9" spans="1:17" ht="13" x14ac:dyDescent="0.3">
      <c r="A9" s="48" t="s">
        <v>471</v>
      </c>
      <c r="B9" s="23">
        <f t="shared" ca="1" si="0"/>
        <v>0</v>
      </c>
      <c r="C9" s="5">
        <f>'Table 1'!B10</f>
        <v>0</v>
      </c>
      <c r="D9" s="5">
        <f>'Table 1'!C10</f>
        <v>1</v>
      </c>
      <c r="E9" s="5" t="str">
        <f>'Table 1'!D10</f>
        <v>Bisphenols</v>
      </c>
      <c r="F9" s="5" t="str">
        <f>'Table 1'!E10</f>
        <v>C</v>
      </c>
      <c r="G9" s="5" t="str">
        <f>'Table 1'!F10</f>
        <v>BPBP</v>
      </c>
      <c r="H9" s="14" t="str">
        <f>'Table 1'!G10</f>
        <v>24038-68-4</v>
      </c>
      <c r="I9" s="126" t="str">
        <f>'Table 1'!H10</f>
        <v>-</v>
      </c>
      <c r="J9" s="129" t="str">
        <f ca="1">'Table 4'!AQ9</f>
        <v/>
      </c>
      <c r="K9" s="129" t="str">
        <f ca="1">'Table 4'!AR9</f>
        <v/>
      </c>
      <c r="L9" s="129" t="str">
        <f ca="1">'Table 4'!AS9</f>
        <v/>
      </c>
      <c r="M9" s="129" t="str">
        <f ca="1">'Table 4'!AT9</f>
        <v/>
      </c>
      <c r="N9" s="129" t="str">
        <f ca="1">'Table 5'!AS9</f>
        <v/>
      </c>
      <c r="O9" s="129" t="str">
        <f ca="1">'Table 7'!AY9</f>
        <v/>
      </c>
      <c r="P9" s="129" t="str">
        <f ca="1">'Table 9'!AB9</f>
        <v/>
      </c>
      <c r="Q9" s="129" t="str">
        <f ca="1">'Table 9'!AC9</f>
        <v/>
      </c>
    </row>
    <row r="10" spans="1:17" ht="13" x14ac:dyDescent="0.3">
      <c r="A10" s="48" t="s">
        <v>471</v>
      </c>
      <c r="B10" s="23">
        <f t="shared" ca="1" si="0"/>
        <v>0</v>
      </c>
      <c r="C10" s="5">
        <f>'Table 1'!B11</f>
        <v>0</v>
      </c>
      <c r="D10" s="5">
        <f>'Table 1'!C11</f>
        <v>1</v>
      </c>
      <c r="E10" s="5" t="str">
        <f>'Table 1'!D11</f>
        <v>Bisphenols</v>
      </c>
      <c r="F10" s="5" t="str">
        <f>'Table 1'!E11</f>
        <v>C</v>
      </c>
      <c r="G10" s="5" t="str">
        <f>'Table 1'!F11</f>
        <v>BPC</v>
      </c>
      <c r="H10" s="14" t="str">
        <f>'Table 1'!G11</f>
        <v>79-97-0</v>
      </c>
      <c r="I10" s="126" t="str">
        <f>'Table 1'!H11</f>
        <v>201-240-0</v>
      </c>
      <c r="J10" s="129" t="str">
        <f ca="1">'Table 4'!AQ10</f>
        <v/>
      </c>
      <c r="K10" s="129" t="str">
        <f ca="1">'Table 4'!AR10</f>
        <v/>
      </c>
      <c r="L10" s="129" t="str">
        <f ca="1">'Table 4'!AS10</f>
        <v/>
      </c>
      <c r="M10" s="129" t="str">
        <f ca="1">'Table 4'!AT10</f>
        <v/>
      </c>
      <c r="N10" s="129" t="str">
        <f ca="1">'Table 5'!AS10</f>
        <v/>
      </c>
      <c r="O10" s="129" t="str">
        <f ca="1">'Table 7'!AY10</f>
        <v/>
      </c>
      <c r="P10" s="129" t="str">
        <f ca="1">'Table 9'!AB10</f>
        <v/>
      </c>
      <c r="Q10" s="129" t="str">
        <f ca="1">'Table 9'!AC10</f>
        <v/>
      </c>
    </row>
    <row r="11" spans="1:17" ht="13" x14ac:dyDescent="0.3">
      <c r="A11" s="48" t="s">
        <v>471</v>
      </c>
      <c r="B11" s="23">
        <f t="shared" ca="1" si="0"/>
        <v>0</v>
      </c>
      <c r="C11" s="5">
        <f>'Table 1'!B12</f>
        <v>0</v>
      </c>
      <c r="D11" s="5">
        <f>'Table 1'!C12</f>
        <v>1</v>
      </c>
      <c r="E11" s="5" t="str">
        <f>'Table 1'!D12</f>
        <v>Bisphenols</v>
      </c>
      <c r="F11" s="5" t="str">
        <f>'Table 1'!E12</f>
        <v>C</v>
      </c>
      <c r="G11" s="5" t="str">
        <f>'Table 1'!F12</f>
        <v>BPCI2</v>
      </c>
      <c r="H11" s="14" t="str">
        <f>'Table 1'!G12</f>
        <v>14868-03-2</v>
      </c>
      <c r="I11" s="126" t="str">
        <f>'Table 1'!H12</f>
        <v>238-940-0</v>
      </c>
      <c r="J11" s="129" t="str">
        <f ca="1">'Table 4'!AQ11</f>
        <v/>
      </c>
      <c r="K11" s="129" t="str">
        <f ca="1">'Table 4'!AR11</f>
        <v/>
      </c>
      <c r="L11" s="129" t="str">
        <f ca="1">'Table 4'!AS11</f>
        <v/>
      </c>
      <c r="M11" s="129" t="str">
        <f ca="1">'Table 4'!AT11</f>
        <v/>
      </c>
      <c r="N11" s="129" t="str">
        <f ca="1">'Table 5'!AS11</f>
        <v/>
      </c>
      <c r="O11" s="129" t="str">
        <f ca="1">'Table 7'!AY11</f>
        <v/>
      </c>
      <c r="P11" s="129" t="str">
        <f ca="1">'Table 9'!AB11</f>
        <v/>
      </c>
      <c r="Q11" s="129" t="str">
        <f ca="1">'Table 9'!AC11</f>
        <v/>
      </c>
    </row>
    <row r="12" spans="1:17" ht="13" x14ac:dyDescent="0.3">
      <c r="A12" s="48" t="s">
        <v>471</v>
      </c>
      <c r="B12" s="23">
        <f t="shared" ca="1" si="0"/>
        <v>0</v>
      </c>
      <c r="C12" s="5">
        <f>'Table 1'!B13</f>
        <v>0</v>
      </c>
      <c r="D12" s="5">
        <f>'Table 1'!C13</f>
        <v>1</v>
      </c>
      <c r="E12" s="5" t="str">
        <f>'Table 1'!D13</f>
        <v>Bisphenols</v>
      </c>
      <c r="F12" s="5" t="str">
        <f>'Table 1'!E13</f>
        <v>C</v>
      </c>
      <c r="G12" s="5" t="str">
        <f>'Table 1'!F13</f>
        <v>BPE</v>
      </c>
      <c r="H12" s="14" t="str">
        <f>'Table 1'!G13</f>
        <v>2081-08-5</v>
      </c>
      <c r="I12" s="126" t="str">
        <f>'Table 1'!H13</f>
        <v>-</v>
      </c>
      <c r="J12" s="129" t="str">
        <f ca="1">'Table 4'!AQ12</f>
        <v/>
      </c>
      <c r="K12" s="129" t="str">
        <f ca="1">'Table 4'!AR12</f>
        <v/>
      </c>
      <c r="L12" s="129" t="str">
        <f ca="1">'Table 4'!AS12</f>
        <v/>
      </c>
      <c r="M12" s="129" t="str">
        <f ca="1">'Table 4'!AT12</f>
        <v/>
      </c>
      <c r="N12" s="129" t="str">
        <f ca="1">'Table 5'!AS12</f>
        <v/>
      </c>
      <c r="O12" s="129" t="str">
        <f ca="1">'Table 7'!AY12</f>
        <v/>
      </c>
      <c r="P12" s="129" t="str">
        <f ca="1">'Table 9'!AB12</f>
        <v/>
      </c>
      <c r="Q12" s="129" t="str">
        <f ca="1">'Table 9'!AC12</f>
        <v/>
      </c>
    </row>
    <row r="13" spans="1:17" ht="13" x14ac:dyDescent="0.3">
      <c r="A13" s="48" t="s">
        <v>471</v>
      </c>
      <c r="B13" s="23">
        <f t="shared" ca="1" si="0"/>
        <v>0</v>
      </c>
      <c r="C13" s="5">
        <f>'Table 1'!B14</f>
        <v>0</v>
      </c>
      <c r="D13" s="5">
        <f>'Table 1'!C14</f>
        <v>1</v>
      </c>
      <c r="E13" s="5" t="str">
        <f>'Table 1'!D14</f>
        <v>Bisphenols</v>
      </c>
      <c r="F13" s="5" t="str">
        <f>'Table 1'!E14</f>
        <v>C</v>
      </c>
      <c r="G13" s="5" t="str">
        <f>'Table 1'!F14</f>
        <v>BPPH</v>
      </c>
      <c r="H13" s="14" t="str">
        <f>'Table 1'!G14</f>
        <v>1844-01-5</v>
      </c>
      <c r="I13" s="126" t="str">
        <f>'Table 1'!H14</f>
        <v>-</v>
      </c>
      <c r="J13" s="129" t="str">
        <f ca="1">'Table 4'!AQ13</f>
        <v/>
      </c>
      <c r="K13" s="129" t="str">
        <f ca="1">'Table 4'!AR13</f>
        <v/>
      </c>
      <c r="L13" s="129" t="str">
        <f ca="1">'Table 4'!AS13</f>
        <v/>
      </c>
      <c r="M13" s="129" t="str">
        <f ca="1">'Table 4'!AT13</f>
        <v/>
      </c>
      <c r="N13" s="129" t="str">
        <f ca="1">'Table 5'!AS13</f>
        <v/>
      </c>
      <c r="O13" s="129" t="str">
        <f ca="1">'Table 7'!AY13</f>
        <v/>
      </c>
      <c r="P13" s="129" t="str">
        <f ca="1">'Table 9'!AB13</f>
        <v/>
      </c>
      <c r="Q13" s="129" t="str">
        <f ca="1">'Table 9'!AC13</f>
        <v/>
      </c>
    </row>
    <row r="14" spans="1:17" ht="13" x14ac:dyDescent="0.3">
      <c r="A14" s="48" t="s">
        <v>471</v>
      </c>
      <c r="B14" s="23">
        <f t="shared" ca="1" si="0"/>
        <v>0</v>
      </c>
      <c r="C14" s="5">
        <f>'Table 1'!B15</f>
        <v>0</v>
      </c>
      <c r="D14" s="5">
        <f>'Table 1'!C15</f>
        <v>1</v>
      </c>
      <c r="E14" s="5" t="str">
        <f>'Table 1'!D15</f>
        <v>Bisphenols</v>
      </c>
      <c r="F14" s="5" t="str">
        <f>'Table 1'!E15</f>
        <v>C</v>
      </c>
      <c r="G14" s="5" t="str">
        <f>'Table 1'!F15</f>
        <v>BPM</v>
      </c>
      <c r="H14" s="14" t="str">
        <f>'Table 1'!G15</f>
        <v>13595-25-0</v>
      </c>
      <c r="I14" s="126" t="str">
        <f>'Table 1'!H15</f>
        <v>428-970-4</v>
      </c>
      <c r="J14" s="129" t="str">
        <f ca="1">'Table 4'!AQ14</f>
        <v/>
      </c>
      <c r="K14" s="129" t="str">
        <f ca="1">'Table 4'!AR14</f>
        <v/>
      </c>
      <c r="L14" s="129" t="str">
        <f ca="1">'Table 4'!AS14</f>
        <v/>
      </c>
      <c r="M14" s="129" t="str">
        <f ca="1">'Table 4'!AT14</f>
        <v/>
      </c>
      <c r="N14" s="129" t="str">
        <f ca="1">'Table 5'!AS14</f>
        <v/>
      </c>
      <c r="O14" s="129" t="str">
        <f ca="1">'Table 7'!AY14</f>
        <v/>
      </c>
      <c r="P14" s="129" t="str">
        <f ca="1">'Table 9'!AB14</f>
        <v/>
      </c>
      <c r="Q14" s="129" t="str">
        <f ca="1">'Table 9'!AC14</f>
        <v/>
      </c>
    </row>
    <row r="15" spans="1:17" ht="13" x14ac:dyDescent="0.3">
      <c r="A15" s="48" t="s">
        <v>471</v>
      </c>
      <c r="B15" s="23">
        <f t="shared" ca="1" si="0"/>
        <v>0</v>
      </c>
      <c r="C15" s="5">
        <f>'Table 1'!B16</f>
        <v>0</v>
      </c>
      <c r="D15" s="5">
        <f>'Table 1'!C16</f>
        <v>1</v>
      </c>
      <c r="E15" s="5" t="str">
        <f>'Table 1'!D16</f>
        <v>Bisphenols</v>
      </c>
      <c r="F15" s="5" t="str">
        <f>'Table 1'!E16</f>
        <v>C</v>
      </c>
      <c r="G15" s="5" t="str">
        <f>'Table 1'!F16</f>
        <v>BPP</v>
      </c>
      <c r="H15" s="14" t="str">
        <f>'Table 1'!G16</f>
        <v>2167-51-3</v>
      </c>
      <c r="I15" s="126" t="str">
        <f>'Table 1'!H16</f>
        <v>606-820-0</v>
      </c>
      <c r="J15" s="129" t="str">
        <f ca="1">'Table 4'!AQ15</f>
        <v/>
      </c>
      <c r="K15" s="129" t="str">
        <f ca="1">'Table 4'!AR15</f>
        <v/>
      </c>
      <c r="L15" s="129" t="str">
        <f ca="1">'Table 4'!AS15</f>
        <v/>
      </c>
      <c r="M15" s="129" t="str">
        <f ca="1">'Table 4'!AT15</f>
        <v/>
      </c>
      <c r="N15" s="129" t="str">
        <f ca="1">'Table 5'!AS15</f>
        <v/>
      </c>
      <c r="O15" s="129" t="str">
        <f ca="1">'Table 7'!AY15</f>
        <v/>
      </c>
      <c r="P15" s="129" t="str">
        <f ca="1">'Table 9'!AB15</f>
        <v/>
      </c>
      <c r="Q15" s="129" t="str">
        <f ca="1">'Table 9'!AC15</f>
        <v/>
      </c>
    </row>
    <row r="16" spans="1:17" ht="13" x14ac:dyDescent="0.3">
      <c r="A16" s="48" t="s">
        <v>471</v>
      </c>
      <c r="B16" s="23">
        <f t="shared" ca="1" si="0"/>
        <v>0</v>
      </c>
      <c r="C16" s="5">
        <f>'Table 1'!B17</f>
        <v>0</v>
      </c>
      <c r="D16" s="5">
        <f>'Table 1'!C17</f>
        <v>1</v>
      </c>
      <c r="E16" s="5" t="str">
        <f>'Table 1'!D17</f>
        <v>Bisphenols</v>
      </c>
      <c r="F16" s="5" t="str">
        <f>'Table 1'!E17</f>
        <v>C</v>
      </c>
      <c r="G16" s="5" t="str">
        <f>'Table 1'!F17</f>
        <v>BIS2</v>
      </c>
      <c r="H16" s="14" t="str">
        <f>'Table 1'!G17</f>
        <v>2467-09-9</v>
      </c>
      <c r="I16" s="126" t="str">
        <f>'Table 1'!H17</f>
        <v>-</v>
      </c>
      <c r="J16" s="129" t="str">
        <f ca="1">'Table 4'!AQ16</f>
        <v/>
      </c>
      <c r="K16" s="129" t="str">
        <f ca="1">'Table 4'!AR16</f>
        <v/>
      </c>
      <c r="L16" s="129" t="str">
        <f ca="1">'Table 4'!AS16</f>
        <v/>
      </c>
      <c r="M16" s="129" t="str">
        <f ca="1">'Table 4'!AT16</f>
        <v/>
      </c>
      <c r="N16" s="129" t="str">
        <f ca="1">'Table 5'!AS16</f>
        <v/>
      </c>
      <c r="O16" s="129" t="str">
        <f ca="1">'Table 7'!AY16</f>
        <v/>
      </c>
      <c r="P16" s="129" t="str">
        <f ca="1">'Table 9'!AB16</f>
        <v/>
      </c>
      <c r="Q16" s="129" t="str">
        <f ca="1">'Table 9'!AC16</f>
        <v/>
      </c>
    </row>
    <row r="17" spans="1:17" ht="13" x14ac:dyDescent="0.3">
      <c r="A17" s="48" t="s">
        <v>471</v>
      </c>
      <c r="B17" s="23">
        <f t="shared" ca="1" si="0"/>
        <v>0</v>
      </c>
      <c r="C17" s="5">
        <f>'Table 1'!B18</f>
        <v>0</v>
      </c>
      <c r="D17" s="5">
        <f>'Table 1'!C18</f>
        <v>1</v>
      </c>
      <c r="E17" s="5" t="str">
        <f>'Table 1'!D18</f>
        <v>Bisphenols</v>
      </c>
      <c r="F17" s="5" t="str">
        <f>'Table 1'!E18</f>
        <v>C</v>
      </c>
      <c r="G17" s="5" t="str">
        <f>'Table 1'!F18</f>
        <v>DHDPE</v>
      </c>
      <c r="H17" s="14" t="str">
        <f>'Table 1'!G18</f>
        <v>1965-09-9</v>
      </c>
      <c r="I17" s="126" t="str">
        <f>'Table 1'!H18</f>
        <v>217-809-1</v>
      </c>
      <c r="J17" s="129" t="str">
        <f ca="1">'Table 4'!AQ17</f>
        <v/>
      </c>
      <c r="K17" s="129" t="str">
        <f ca="1">'Table 4'!AR17</f>
        <v/>
      </c>
      <c r="L17" s="129" t="str">
        <f ca="1">'Table 4'!AS17</f>
        <v/>
      </c>
      <c r="M17" s="129" t="str">
        <f ca="1">'Table 4'!AT17</f>
        <v/>
      </c>
      <c r="N17" s="129" t="str">
        <f ca="1">'Table 5'!AS17</f>
        <v/>
      </c>
      <c r="O17" s="129" t="str">
        <f ca="1">'Table 7'!AY17</f>
        <v/>
      </c>
      <c r="P17" s="129" t="str">
        <f ca="1">'Table 9'!AB17</f>
        <v/>
      </c>
      <c r="Q17" s="129" t="str">
        <f ca="1">'Table 9'!AC17</f>
        <v/>
      </c>
    </row>
    <row r="18" spans="1:17" ht="13" x14ac:dyDescent="0.3">
      <c r="A18" s="48" t="s">
        <v>471</v>
      </c>
      <c r="B18" s="23">
        <f t="shared" ca="1" si="0"/>
        <v>0</v>
      </c>
      <c r="C18" s="5">
        <f>'Table 1'!B19</f>
        <v>0</v>
      </c>
      <c r="D18" s="5">
        <f>'Table 1'!C19</f>
        <v>1</v>
      </c>
      <c r="E18" s="5" t="str">
        <f>'Table 1'!D19</f>
        <v>Bisphenols</v>
      </c>
      <c r="F18" s="5" t="str">
        <f>'Table 1'!E19</f>
        <v>C</v>
      </c>
      <c r="G18" s="5" t="str">
        <f>'Table 1'!F19</f>
        <v>BPFL</v>
      </c>
      <c r="H18" s="14" t="str">
        <f>'Table 1'!G19</f>
        <v>3236-71-3</v>
      </c>
      <c r="I18" s="126" t="str">
        <f>'Table 1'!H19</f>
        <v>-</v>
      </c>
      <c r="J18" s="129" t="str">
        <f ca="1">'Table 4'!AQ18</f>
        <v/>
      </c>
      <c r="K18" s="129" t="str">
        <f ca="1">'Table 4'!AR18</f>
        <v/>
      </c>
      <c r="L18" s="129" t="str">
        <f ca="1">'Table 4'!AS18</f>
        <v/>
      </c>
      <c r="M18" s="129" t="str">
        <f ca="1">'Table 4'!AT18</f>
        <v/>
      </c>
      <c r="N18" s="129" t="str">
        <f ca="1">'Table 5'!AS18</f>
        <v/>
      </c>
      <c r="O18" s="129" t="str">
        <f ca="1">'Table 7'!AY18</f>
        <v/>
      </c>
      <c r="P18" s="129" t="str">
        <f ca="1">'Table 9'!AB18</f>
        <v/>
      </c>
      <c r="Q18" s="129" t="str">
        <f ca="1">'Table 9'!AC18</f>
        <v/>
      </c>
    </row>
    <row r="19" spans="1:17" ht="13" x14ac:dyDescent="0.3">
      <c r="A19" s="48" t="s">
        <v>471</v>
      </c>
      <c r="B19" s="23">
        <f t="shared" ca="1" si="0"/>
        <v>0</v>
      </c>
      <c r="C19" s="5">
        <f>'Table 1'!B20</f>
        <v>0</v>
      </c>
      <c r="D19" s="5">
        <f>'Table 1'!C20</f>
        <v>1</v>
      </c>
      <c r="E19" s="5" t="str">
        <f>'Table 1'!D20</f>
        <v>Bisphenols</v>
      </c>
      <c r="F19" s="5" t="str">
        <f>'Table 1'!E20</f>
        <v>C</v>
      </c>
      <c r="G19" s="5" t="str">
        <f>'Table 1'!F20</f>
        <v>BPZ</v>
      </c>
      <c r="H19" s="14" t="str">
        <f>'Table 1'!G20</f>
        <v>843-55-0</v>
      </c>
      <c r="I19" s="126" t="str">
        <f>'Table 1'!H20</f>
        <v>212-677-1</v>
      </c>
      <c r="J19" s="129" t="str">
        <f ca="1">'Table 4'!AQ19</f>
        <v/>
      </c>
      <c r="K19" s="129" t="str">
        <f ca="1">'Table 4'!AR19</f>
        <v/>
      </c>
      <c r="L19" s="129" t="str">
        <f ca="1">'Table 4'!AS19</f>
        <v/>
      </c>
      <c r="M19" s="129" t="str">
        <f ca="1">'Table 4'!AT19</f>
        <v/>
      </c>
      <c r="N19" s="129" t="str">
        <f ca="1">'Table 5'!AS19</f>
        <v/>
      </c>
      <c r="O19" s="129" t="str">
        <f ca="1">'Table 7'!AY19</f>
        <v/>
      </c>
      <c r="P19" s="129" t="str">
        <f ca="1">'Table 9'!AB19</f>
        <v/>
      </c>
      <c r="Q19" s="129" t="str">
        <f ca="1">'Table 9'!AC19</f>
        <v/>
      </c>
    </row>
    <row r="20" spans="1:17" ht="13" x14ac:dyDescent="0.3">
      <c r="A20" s="48" t="s">
        <v>471</v>
      </c>
      <c r="B20" s="23">
        <f t="shared" ca="1" si="0"/>
        <v>0</v>
      </c>
      <c r="C20" s="5">
        <f>'Table 1'!B21</f>
        <v>0</v>
      </c>
      <c r="D20" s="5">
        <f>'Table 1'!C21</f>
        <v>1</v>
      </c>
      <c r="E20" s="5" t="str">
        <f>'Table 1'!D21</f>
        <v>Bisphenols</v>
      </c>
      <c r="F20" s="5" t="str">
        <f>'Table 1'!E21</f>
        <v>C</v>
      </c>
      <c r="G20" s="5" t="str">
        <f>'Table 1'!F21</f>
        <v>BP4,4'</v>
      </c>
      <c r="H20" s="14" t="str">
        <f>'Table 1'!G21</f>
        <v>92-88-6</v>
      </c>
      <c r="I20" s="126" t="str">
        <f>'Table 1'!H21</f>
        <v>202-200-5</v>
      </c>
      <c r="J20" s="129" t="str">
        <f ca="1">'Table 4'!AQ20</f>
        <v/>
      </c>
      <c r="K20" s="129" t="str">
        <f ca="1">'Table 4'!AR20</f>
        <v/>
      </c>
      <c r="L20" s="129" t="str">
        <f ca="1">'Table 4'!AS20</f>
        <v/>
      </c>
      <c r="M20" s="129" t="str">
        <f ca="1">'Table 4'!AT20</f>
        <v/>
      </c>
      <c r="N20" s="129" t="str">
        <f ca="1">'Table 5'!AS20</f>
        <v/>
      </c>
      <c r="O20" s="129" t="str">
        <f ca="1">'Table 7'!AY20</f>
        <v/>
      </c>
      <c r="P20" s="129" t="str">
        <f ca="1">'Table 9'!AB20</f>
        <v/>
      </c>
      <c r="Q20" s="129" t="str">
        <f ca="1">'Table 9'!AC20</f>
        <v/>
      </c>
    </row>
  </sheetData>
  <autoFilter ref="A2:I20" xr:uid="{3F83F157-92E6-408C-B218-74F6C2FED356}"/>
  <mergeCells count="3">
    <mergeCell ref="J1:M1"/>
    <mergeCell ref="P1:Q1"/>
    <mergeCell ref="H1:I1"/>
  </mergeCells>
  <conditionalFormatting sqref="J3:Q20">
    <cfRule type="cellIs" dxfId="4" priority="4" operator="equal">
      <formula>"Forthcoming"</formula>
    </cfRule>
  </conditionalFormatting>
  <hyperlinks>
    <hyperlink ref="H1" location="'Table 1'!A1" display="Back to map" xr:uid="{0C82033E-330E-40CE-ACE3-36F58E6E3149}"/>
    <hyperlink ref="N1" location="'Table 5'!A1" display="'Table 5'!A1" xr:uid="{C58E67C5-370F-493E-81B2-013C0ED7006C}"/>
    <hyperlink ref="O1" location="'Table 7'!A1" display="'Table 7'!A1" xr:uid="{8B602C8F-7AB5-42F3-9671-A8F5BFBEB06B}"/>
    <hyperlink ref="P1:Q1" location="'Table 9'!A1" display="'Table 9'!A1" xr:uid="{19F01E72-ED6F-4BEA-854F-38C1878B1D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0AF-AC37-40AF-9358-0F38EBE86FA4}">
  <dimension ref="A1:AC20"/>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11" max="11" width="11.1796875" customWidth="1"/>
    <col min="13" max="13" width="11.1796875" customWidth="1"/>
    <col min="14" max="15" width="10.1796875" customWidth="1"/>
    <col min="18" max="18" width="10.81640625" customWidth="1"/>
    <col min="19" max="19" width="10.453125" customWidth="1"/>
    <col min="20" max="20" width="10.26953125" customWidth="1"/>
    <col min="21" max="21" width="10.453125" customWidth="1"/>
    <col min="23" max="24" width="10.54296875" customWidth="1"/>
  </cols>
  <sheetData>
    <row r="1" spans="1:29" ht="28.5" thickBot="1" x14ac:dyDescent="0.55000000000000004">
      <c r="B1" s="45" t="s">
        <v>467</v>
      </c>
      <c r="C1" s="2"/>
      <c r="D1" s="2"/>
      <c r="E1" s="1" t="s">
        <v>40</v>
      </c>
      <c r="F1" s="2"/>
      <c r="G1" s="2"/>
      <c r="H1" s="2"/>
      <c r="I1" s="175" t="s">
        <v>28</v>
      </c>
      <c r="J1" s="176"/>
      <c r="K1" s="176"/>
      <c r="L1" s="176"/>
      <c r="M1" s="176"/>
      <c r="N1" s="176"/>
      <c r="O1" s="176"/>
      <c r="P1" s="176"/>
      <c r="Q1" s="176"/>
      <c r="R1" s="176"/>
      <c r="S1" s="176"/>
      <c r="T1" s="176"/>
      <c r="U1" s="176"/>
      <c r="V1" s="176"/>
      <c r="W1" s="176"/>
      <c r="X1" s="176"/>
      <c r="Y1" s="177"/>
      <c r="AB1" s="200" t="s">
        <v>591</v>
      </c>
      <c r="AC1" s="200"/>
    </row>
    <row r="2" spans="1:29" ht="78.5" thickBot="1" x14ac:dyDescent="0.3">
      <c r="B2" s="44" t="s">
        <v>34</v>
      </c>
      <c r="C2" s="10" t="str">
        <f>'Table 1'!B3</f>
        <v>Duplicate?</v>
      </c>
      <c r="D2" s="10" t="str">
        <f>'Table 1'!C3</f>
        <v>List</v>
      </c>
      <c r="E2" s="10" t="str">
        <f>'Table 1'!D3</f>
        <v>Substance Group</v>
      </c>
      <c r="F2" s="10" t="str">
        <f>'Table 1'!E3</f>
        <v>Category</v>
      </c>
      <c r="G2" s="10" t="str">
        <f>'Table 1'!F3</f>
        <v>Substance name</v>
      </c>
      <c r="H2" s="21" t="str">
        <f>'Table 1'!G3</f>
        <v>CASNo.</v>
      </c>
      <c r="I2" s="25" t="s">
        <v>443</v>
      </c>
      <c r="J2" s="26" t="s">
        <v>165</v>
      </c>
      <c r="K2" s="26" t="s">
        <v>444</v>
      </c>
      <c r="L2" s="26" t="s">
        <v>445</v>
      </c>
      <c r="M2" s="127" t="s">
        <v>446</v>
      </c>
      <c r="N2" s="26" t="s">
        <v>447</v>
      </c>
      <c r="O2" s="26" t="s">
        <v>448</v>
      </c>
      <c r="P2" s="26" t="s">
        <v>449</v>
      </c>
      <c r="Q2" s="26" t="s">
        <v>450</v>
      </c>
      <c r="R2" s="127" t="s">
        <v>451</v>
      </c>
      <c r="S2" s="26" t="s">
        <v>452</v>
      </c>
      <c r="T2" s="26" t="s">
        <v>344</v>
      </c>
      <c r="U2" s="26" t="s">
        <v>453</v>
      </c>
      <c r="V2" s="26" t="s">
        <v>454</v>
      </c>
      <c r="W2" s="26" t="s">
        <v>455</v>
      </c>
      <c r="X2" s="26" t="s">
        <v>456</v>
      </c>
      <c r="Y2" s="27" t="s">
        <v>161</v>
      </c>
      <c r="AB2" s="127" t="str">
        <f>M2</f>
        <v>Date start call for evidence</v>
      </c>
      <c r="AC2" s="127" t="str">
        <f>R2</f>
        <v>Public consultation on OEL scientific report start</v>
      </c>
    </row>
    <row r="3" spans="1:29" ht="13" x14ac:dyDescent="0.3">
      <c r="A3" s="47" t="s">
        <v>470</v>
      </c>
      <c r="B3" s="23">
        <f t="shared" ref="B3:B20" si="0">IF(COUNTIF(I3:Y3,"-")&lt;COUNTA(I3:Y3),1,0)</f>
        <v>0</v>
      </c>
      <c r="C3" s="5">
        <f>'Table 1'!B4</f>
        <v>0</v>
      </c>
      <c r="D3" s="5">
        <f>'Table 1'!C4</f>
        <v>1</v>
      </c>
      <c r="E3" s="5" t="str">
        <f>'Table 1'!D4</f>
        <v>Bisphenols</v>
      </c>
      <c r="F3" s="5" t="str">
        <f>'Table 1'!E4</f>
        <v>A</v>
      </c>
      <c r="G3" s="5" t="str">
        <f>'Table 1'!F4</f>
        <v>BPA</v>
      </c>
      <c r="H3" s="14" t="str">
        <f>'Table 1'!G4</f>
        <v>80-05-7</v>
      </c>
      <c r="I3" s="39" t="s">
        <v>55</v>
      </c>
      <c r="J3" s="40" t="s">
        <v>55</v>
      </c>
      <c r="K3" s="41" t="s">
        <v>55</v>
      </c>
      <c r="L3" s="40" t="s">
        <v>55</v>
      </c>
      <c r="M3" s="41" t="s">
        <v>55</v>
      </c>
      <c r="N3" s="41" t="s">
        <v>55</v>
      </c>
      <c r="O3" s="41" t="s">
        <v>55</v>
      </c>
      <c r="P3" s="40" t="s">
        <v>55</v>
      </c>
      <c r="Q3" s="40" t="s">
        <v>55</v>
      </c>
      <c r="R3" s="41" t="s">
        <v>55</v>
      </c>
      <c r="S3" s="41" t="s">
        <v>55</v>
      </c>
      <c r="T3" s="41" t="s">
        <v>55</v>
      </c>
      <c r="U3" s="41" t="s">
        <v>55</v>
      </c>
      <c r="V3" s="40" t="s">
        <v>55</v>
      </c>
      <c r="W3" s="41" t="s">
        <v>55</v>
      </c>
      <c r="X3" s="41" t="s">
        <v>55</v>
      </c>
      <c r="Y3" s="42" t="s">
        <v>55</v>
      </c>
      <c r="AB3" s="129" t="str">
        <f t="shared" ref="AB3:AB20" ca="1" si="1">IFERROR(IF(_xlfn.DAYS(M3,NOW())&gt;0,"Forthcoming","Passed"),"")</f>
        <v/>
      </c>
      <c r="AC3" s="129" t="str">
        <f t="shared" ref="AC3:AC20" ca="1" si="2">IFERROR(IF(_xlfn.DAYS(R3,NOW())&gt;0,"Forthcoming","Passed"),"")</f>
        <v/>
      </c>
    </row>
    <row r="4" spans="1:29" ht="13" x14ac:dyDescent="0.3">
      <c r="A4" s="47" t="s">
        <v>470</v>
      </c>
      <c r="B4" s="23">
        <f t="shared" si="0"/>
        <v>0</v>
      </c>
      <c r="C4" s="5">
        <f>'Table 1'!B5</f>
        <v>0</v>
      </c>
      <c r="D4" s="5">
        <f>'Table 1'!C5</f>
        <v>1</v>
      </c>
      <c r="E4" s="5" t="str">
        <f>'Table 1'!D5</f>
        <v>Bisphenols</v>
      </c>
      <c r="F4" s="5" t="str">
        <f>'Table 1'!E5</f>
        <v>C</v>
      </c>
      <c r="G4" s="5" t="str">
        <f>'Table 1'!F5</f>
        <v>BPS</v>
      </c>
      <c r="H4" s="14" t="str">
        <f>'Table 1'!G5</f>
        <v>80-09-1</v>
      </c>
      <c r="I4" s="39" t="s">
        <v>55</v>
      </c>
      <c r="J4" s="40" t="s">
        <v>55</v>
      </c>
      <c r="K4" s="41" t="s">
        <v>55</v>
      </c>
      <c r="L4" s="40" t="s">
        <v>55</v>
      </c>
      <c r="M4" s="41" t="s">
        <v>55</v>
      </c>
      <c r="N4" s="41" t="s">
        <v>55</v>
      </c>
      <c r="O4" s="41" t="s">
        <v>55</v>
      </c>
      <c r="P4" s="40" t="s">
        <v>55</v>
      </c>
      <c r="Q4" s="40" t="s">
        <v>55</v>
      </c>
      <c r="R4" s="41" t="s">
        <v>55</v>
      </c>
      <c r="S4" s="41" t="s">
        <v>55</v>
      </c>
      <c r="T4" s="41" t="s">
        <v>55</v>
      </c>
      <c r="U4" s="41" t="s">
        <v>55</v>
      </c>
      <c r="V4" s="40" t="s">
        <v>55</v>
      </c>
      <c r="W4" s="41" t="s">
        <v>55</v>
      </c>
      <c r="X4" s="41" t="s">
        <v>55</v>
      </c>
      <c r="Y4" s="42" t="s">
        <v>55</v>
      </c>
      <c r="AB4" s="129" t="str">
        <f t="shared" ca="1" si="1"/>
        <v/>
      </c>
      <c r="AC4" s="129" t="str">
        <f t="shared" ca="1" si="2"/>
        <v/>
      </c>
    </row>
    <row r="5" spans="1:29" ht="13" x14ac:dyDescent="0.3">
      <c r="A5" s="47" t="s">
        <v>470</v>
      </c>
      <c r="B5" s="23">
        <f t="shared" si="0"/>
        <v>0</v>
      </c>
      <c r="C5" s="5">
        <f>'Table 1'!B6</f>
        <v>0</v>
      </c>
      <c r="D5" s="5">
        <f>'Table 1'!C6</f>
        <v>1</v>
      </c>
      <c r="E5" s="5" t="str">
        <f>'Table 1'!D6</f>
        <v>Bisphenols</v>
      </c>
      <c r="F5" s="8" t="str">
        <f>'Table 1'!E6</f>
        <v>C</v>
      </c>
      <c r="G5" s="8" t="str">
        <f>'Table 1'!F6</f>
        <v>BPF</v>
      </c>
      <c r="H5" s="20" t="str">
        <f>'Table 1'!G6</f>
        <v>620-92-8</v>
      </c>
      <c r="I5" s="39" t="s">
        <v>55</v>
      </c>
      <c r="J5" s="40" t="s">
        <v>55</v>
      </c>
      <c r="K5" s="41" t="s">
        <v>55</v>
      </c>
      <c r="L5" s="40" t="s">
        <v>55</v>
      </c>
      <c r="M5" s="41" t="s">
        <v>55</v>
      </c>
      <c r="N5" s="41" t="s">
        <v>55</v>
      </c>
      <c r="O5" s="41" t="s">
        <v>55</v>
      </c>
      <c r="P5" s="40" t="s">
        <v>55</v>
      </c>
      <c r="Q5" s="40" t="s">
        <v>55</v>
      </c>
      <c r="R5" s="41" t="s">
        <v>55</v>
      </c>
      <c r="S5" s="41" t="s">
        <v>55</v>
      </c>
      <c r="T5" s="41" t="s">
        <v>55</v>
      </c>
      <c r="U5" s="41" t="s">
        <v>55</v>
      </c>
      <c r="V5" s="40" t="s">
        <v>55</v>
      </c>
      <c r="W5" s="41" t="s">
        <v>55</v>
      </c>
      <c r="X5" s="41" t="s">
        <v>55</v>
      </c>
      <c r="Y5" s="42" t="s">
        <v>55</v>
      </c>
      <c r="AB5" s="129" t="str">
        <f t="shared" ca="1" si="1"/>
        <v/>
      </c>
      <c r="AC5" s="129" t="str">
        <f t="shared" ca="1" si="2"/>
        <v/>
      </c>
    </row>
    <row r="6" spans="1:29" ht="13" x14ac:dyDescent="0.3">
      <c r="A6" s="48" t="s">
        <v>471</v>
      </c>
      <c r="B6" s="23">
        <f t="shared" si="0"/>
        <v>0</v>
      </c>
      <c r="C6" s="5">
        <f>'Table 1'!B7</f>
        <v>0</v>
      </c>
      <c r="D6" s="5">
        <f>'Table 1'!C7</f>
        <v>1</v>
      </c>
      <c r="E6" s="5" t="str">
        <f>'Table 1'!D7</f>
        <v>Bisphenols</v>
      </c>
      <c r="F6" s="5" t="str">
        <f>'Table 1'!E7</f>
        <v>C</v>
      </c>
      <c r="G6" s="5" t="str">
        <f>'Table 1'!F7</f>
        <v>BPB</v>
      </c>
      <c r="H6" s="14" t="str">
        <f>'Table 1'!G7</f>
        <v>77-40-7</v>
      </c>
      <c r="I6" s="39" t="s">
        <v>55</v>
      </c>
      <c r="J6" s="40" t="s">
        <v>55</v>
      </c>
      <c r="K6" s="41" t="s">
        <v>55</v>
      </c>
      <c r="L6" s="40" t="s">
        <v>55</v>
      </c>
      <c r="M6" s="41" t="s">
        <v>55</v>
      </c>
      <c r="N6" s="41" t="s">
        <v>55</v>
      </c>
      <c r="O6" s="41" t="s">
        <v>55</v>
      </c>
      <c r="P6" s="40" t="s">
        <v>55</v>
      </c>
      <c r="Q6" s="40" t="s">
        <v>55</v>
      </c>
      <c r="R6" s="41" t="s">
        <v>55</v>
      </c>
      <c r="S6" s="41" t="s">
        <v>55</v>
      </c>
      <c r="T6" s="41" t="s">
        <v>55</v>
      </c>
      <c r="U6" s="41" t="s">
        <v>55</v>
      </c>
      <c r="V6" s="40" t="s">
        <v>55</v>
      </c>
      <c r="W6" s="41" t="s">
        <v>55</v>
      </c>
      <c r="X6" s="41" t="s">
        <v>55</v>
      </c>
      <c r="Y6" s="42" t="s">
        <v>55</v>
      </c>
      <c r="AB6" s="129" t="str">
        <f t="shared" ca="1" si="1"/>
        <v/>
      </c>
      <c r="AC6" s="129" t="str">
        <f t="shared" ca="1" si="2"/>
        <v/>
      </c>
    </row>
    <row r="7" spans="1:29" ht="13" x14ac:dyDescent="0.3">
      <c r="A7" s="48" t="s">
        <v>471</v>
      </c>
      <c r="B7" s="23">
        <f t="shared" si="0"/>
        <v>0</v>
      </c>
      <c r="C7" s="5">
        <f>'Table 1'!B8</f>
        <v>0</v>
      </c>
      <c r="D7" s="5">
        <f>'Table 1'!C8</f>
        <v>1</v>
      </c>
      <c r="E7" s="5" t="str">
        <f>'Table 1'!D8</f>
        <v>Bisphenols</v>
      </c>
      <c r="F7" s="5" t="str">
        <f>'Table 1'!E8</f>
        <v>C</v>
      </c>
      <c r="G7" s="5" t="str">
        <f>'Table 1'!F8</f>
        <v>BPAF</v>
      </c>
      <c r="H7" s="14" t="str">
        <f>'Table 1'!G8</f>
        <v>1478-61-1</v>
      </c>
      <c r="I7" s="39" t="s">
        <v>55</v>
      </c>
      <c r="J7" s="40" t="s">
        <v>55</v>
      </c>
      <c r="K7" s="41" t="s">
        <v>55</v>
      </c>
      <c r="L7" s="40" t="s">
        <v>55</v>
      </c>
      <c r="M7" s="41" t="s">
        <v>55</v>
      </c>
      <c r="N7" s="41" t="s">
        <v>55</v>
      </c>
      <c r="O7" s="41" t="s">
        <v>55</v>
      </c>
      <c r="P7" s="40" t="s">
        <v>55</v>
      </c>
      <c r="Q7" s="40" t="s">
        <v>55</v>
      </c>
      <c r="R7" s="41" t="s">
        <v>55</v>
      </c>
      <c r="S7" s="41" t="s">
        <v>55</v>
      </c>
      <c r="T7" s="41" t="s">
        <v>55</v>
      </c>
      <c r="U7" s="41" t="s">
        <v>55</v>
      </c>
      <c r="V7" s="40" t="s">
        <v>55</v>
      </c>
      <c r="W7" s="41" t="s">
        <v>55</v>
      </c>
      <c r="X7" s="41" t="s">
        <v>55</v>
      </c>
      <c r="Y7" s="42" t="s">
        <v>55</v>
      </c>
      <c r="AB7" s="129" t="str">
        <f t="shared" ca="1" si="1"/>
        <v/>
      </c>
      <c r="AC7" s="129" t="str">
        <f t="shared" ca="1" si="2"/>
        <v/>
      </c>
    </row>
    <row r="8" spans="1:29" ht="13" x14ac:dyDescent="0.3">
      <c r="A8" s="48" t="s">
        <v>471</v>
      </c>
      <c r="B8" s="23">
        <f t="shared" si="0"/>
        <v>0</v>
      </c>
      <c r="C8" s="5">
        <f>'Table 1'!B9</f>
        <v>0</v>
      </c>
      <c r="D8" s="5">
        <f>'Table 1'!C9</f>
        <v>1</v>
      </c>
      <c r="E8" s="5" t="str">
        <f>'Table 1'!D9</f>
        <v>Bisphenols</v>
      </c>
      <c r="F8" s="5" t="str">
        <f>'Table 1'!E9</f>
        <v>C</v>
      </c>
      <c r="G8" s="5" t="str">
        <f>'Table 1'!F9</f>
        <v>BPAP</v>
      </c>
      <c r="H8" s="14" t="str">
        <f>'Table 1'!G9</f>
        <v>1571-75-1</v>
      </c>
      <c r="I8" s="39" t="s">
        <v>55</v>
      </c>
      <c r="J8" s="40" t="s">
        <v>55</v>
      </c>
      <c r="K8" s="41" t="s">
        <v>55</v>
      </c>
      <c r="L8" s="40" t="s">
        <v>55</v>
      </c>
      <c r="M8" s="41" t="s">
        <v>55</v>
      </c>
      <c r="N8" s="41" t="s">
        <v>55</v>
      </c>
      <c r="O8" s="41" t="s">
        <v>55</v>
      </c>
      <c r="P8" s="40" t="s">
        <v>55</v>
      </c>
      <c r="Q8" s="40" t="s">
        <v>55</v>
      </c>
      <c r="R8" s="41" t="s">
        <v>55</v>
      </c>
      <c r="S8" s="41" t="s">
        <v>55</v>
      </c>
      <c r="T8" s="41" t="s">
        <v>55</v>
      </c>
      <c r="U8" s="41" t="s">
        <v>55</v>
      </c>
      <c r="V8" s="40" t="s">
        <v>55</v>
      </c>
      <c r="W8" s="41" t="s">
        <v>55</v>
      </c>
      <c r="X8" s="41" t="s">
        <v>55</v>
      </c>
      <c r="Y8" s="42" t="s">
        <v>55</v>
      </c>
      <c r="AB8" s="129" t="str">
        <f t="shared" ca="1" si="1"/>
        <v/>
      </c>
      <c r="AC8" s="129" t="str">
        <f t="shared" ca="1" si="2"/>
        <v/>
      </c>
    </row>
    <row r="9" spans="1:29" ht="13" x14ac:dyDescent="0.3">
      <c r="A9" s="48" t="s">
        <v>471</v>
      </c>
      <c r="B9" s="23">
        <f t="shared" si="0"/>
        <v>0</v>
      </c>
      <c r="C9" s="5">
        <f>'Table 1'!B10</f>
        <v>0</v>
      </c>
      <c r="D9" s="5">
        <f>'Table 1'!C10</f>
        <v>1</v>
      </c>
      <c r="E9" s="5" t="str">
        <f>'Table 1'!D10</f>
        <v>Bisphenols</v>
      </c>
      <c r="F9" s="5" t="str">
        <f>'Table 1'!E10</f>
        <v>C</v>
      </c>
      <c r="G9" s="5" t="str">
        <f>'Table 1'!F10</f>
        <v>BPBP</v>
      </c>
      <c r="H9" s="14" t="str">
        <f>'Table 1'!G10</f>
        <v>24038-68-4</v>
      </c>
      <c r="I9" s="39" t="s">
        <v>55</v>
      </c>
      <c r="J9" s="40" t="s">
        <v>55</v>
      </c>
      <c r="K9" s="41" t="s">
        <v>55</v>
      </c>
      <c r="L9" s="40" t="s">
        <v>55</v>
      </c>
      <c r="M9" s="41" t="s">
        <v>55</v>
      </c>
      <c r="N9" s="41" t="s">
        <v>55</v>
      </c>
      <c r="O9" s="41" t="s">
        <v>55</v>
      </c>
      <c r="P9" s="40" t="s">
        <v>55</v>
      </c>
      <c r="Q9" s="40" t="s">
        <v>55</v>
      </c>
      <c r="R9" s="41" t="s">
        <v>55</v>
      </c>
      <c r="S9" s="41" t="s">
        <v>55</v>
      </c>
      <c r="T9" s="41" t="s">
        <v>55</v>
      </c>
      <c r="U9" s="41" t="s">
        <v>55</v>
      </c>
      <c r="V9" s="40" t="s">
        <v>55</v>
      </c>
      <c r="W9" s="41" t="s">
        <v>55</v>
      </c>
      <c r="X9" s="41" t="s">
        <v>55</v>
      </c>
      <c r="Y9" s="42" t="s">
        <v>55</v>
      </c>
      <c r="AB9" s="129" t="str">
        <f t="shared" ca="1" si="1"/>
        <v/>
      </c>
      <c r="AC9" s="129" t="str">
        <f t="shared" ca="1" si="2"/>
        <v/>
      </c>
    </row>
    <row r="10" spans="1:29" ht="13" x14ac:dyDescent="0.3">
      <c r="A10" s="48" t="s">
        <v>471</v>
      </c>
      <c r="B10" s="23">
        <f t="shared" si="0"/>
        <v>0</v>
      </c>
      <c r="C10" s="5">
        <f>'Table 1'!B11</f>
        <v>0</v>
      </c>
      <c r="D10" s="5">
        <f>'Table 1'!C11</f>
        <v>1</v>
      </c>
      <c r="E10" s="5" t="str">
        <f>'Table 1'!D11</f>
        <v>Bisphenols</v>
      </c>
      <c r="F10" s="5" t="str">
        <f>'Table 1'!E11</f>
        <v>C</v>
      </c>
      <c r="G10" s="5" t="str">
        <f>'Table 1'!F11</f>
        <v>BPC</v>
      </c>
      <c r="H10" s="14" t="str">
        <f>'Table 1'!G11</f>
        <v>79-97-0</v>
      </c>
      <c r="I10" s="39" t="s">
        <v>55</v>
      </c>
      <c r="J10" s="40" t="s">
        <v>55</v>
      </c>
      <c r="K10" s="41" t="s">
        <v>55</v>
      </c>
      <c r="L10" s="40" t="s">
        <v>55</v>
      </c>
      <c r="M10" s="41" t="s">
        <v>55</v>
      </c>
      <c r="N10" s="41" t="s">
        <v>55</v>
      </c>
      <c r="O10" s="41" t="s">
        <v>55</v>
      </c>
      <c r="P10" s="40" t="s">
        <v>55</v>
      </c>
      <c r="Q10" s="40" t="s">
        <v>55</v>
      </c>
      <c r="R10" s="41" t="s">
        <v>55</v>
      </c>
      <c r="S10" s="41" t="s">
        <v>55</v>
      </c>
      <c r="T10" s="41" t="s">
        <v>55</v>
      </c>
      <c r="U10" s="41" t="s">
        <v>55</v>
      </c>
      <c r="V10" s="40" t="s">
        <v>55</v>
      </c>
      <c r="W10" s="41" t="s">
        <v>55</v>
      </c>
      <c r="X10" s="41" t="s">
        <v>55</v>
      </c>
      <c r="Y10" s="42" t="s">
        <v>55</v>
      </c>
      <c r="AB10" s="129" t="str">
        <f t="shared" ca="1" si="1"/>
        <v/>
      </c>
      <c r="AC10" s="129" t="str">
        <f t="shared" ca="1" si="2"/>
        <v/>
      </c>
    </row>
    <row r="11" spans="1:29" ht="13" x14ac:dyDescent="0.3">
      <c r="A11" s="48" t="s">
        <v>471</v>
      </c>
      <c r="B11" s="23">
        <f t="shared" si="0"/>
        <v>0</v>
      </c>
      <c r="C11" s="5">
        <f>'Table 1'!B12</f>
        <v>0</v>
      </c>
      <c r="D11" s="5">
        <f>'Table 1'!C12</f>
        <v>1</v>
      </c>
      <c r="E11" s="5" t="str">
        <f>'Table 1'!D12</f>
        <v>Bisphenols</v>
      </c>
      <c r="F11" s="5" t="str">
        <f>'Table 1'!E12</f>
        <v>C</v>
      </c>
      <c r="G11" s="5" t="str">
        <f>'Table 1'!F12</f>
        <v>BPCI2</v>
      </c>
      <c r="H11" s="14" t="str">
        <f>'Table 1'!G12</f>
        <v>14868-03-2</v>
      </c>
      <c r="I11" s="39" t="s">
        <v>55</v>
      </c>
      <c r="J11" s="40" t="s">
        <v>55</v>
      </c>
      <c r="K11" s="41" t="s">
        <v>55</v>
      </c>
      <c r="L11" s="40" t="s">
        <v>55</v>
      </c>
      <c r="M11" s="41" t="s">
        <v>55</v>
      </c>
      <c r="N11" s="41" t="s">
        <v>55</v>
      </c>
      <c r="O11" s="41" t="s">
        <v>55</v>
      </c>
      <c r="P11" s="40" t="s">
        <v>55</v>
      </c>
      <c r="Q11" s="40" t="s">
        <v>55</v>
      </c>
      <c r="R11" s="41" t="s">
        <v>55</v>
      </c>
      <c r="S11" s="41" t="s">
        <v>55</v>
      </c>
      <c r="T11" s="41" t="s">
        <v>55</v>
      </c>
      <c r="U11" s="41" t="s">
        <v>55</v>
      </c>
      <c r="V11" s="40" t="s">
        <v>55</v>
      </c>
      <c r="W11" s="41" t="s">
        <v>55</v>
      </c>
      <c r="X11" s="41" t="s">
        <v>55</v>
      </c>
      <c r="Y11" s="42" t="s">
        <v>55</v>
      </c>
      <c r="AB11" s="129" t="str">
        <f t="shared" ca="1" si="1"/>
        <v/>
      </c>
      <c r="AC11" s="129" t="str">
        <f t="shared" ca="1" si="2"/>
        <v/>
      </c>
    </row>
    <row r="12" spans="1:29" ht="13" x14ac:dyDescent="0.3">
      <c r="A12" s="48" t="s">
        <v>471</v>
      </c>
      <c r="B12" s="23">
        <f t="shared" si="0"/>
        <v>0</v>
      </c>
      <c r="C12" s="5">
        <f>'Table 1'!B13</f>
        <v>0</v>
      </c>
      <c r="D12" s="5">
        <f>'Table 1'!C13</f>
        <v>1</v>
      </c>
      <c r="E12" s="5" t="str">
        <f>'Table 1'!D13</f>
        <v>Bisphenols</v>
      </c>
      <c r="F12" s="5" t="str">
        <f>'Table 1'!E13</f>
        <v>C</v>
      </c>
      <c r="G12" s="5" t="str">
        <f>'Table 1'!F13</f>
        <v>BPE</v>
      </c>
      <c r="H12" s="14" t="str">
        <f>'Table 1'!G13</f>
        <v>2081-08-5</v>
      </c>
      <c r="I12" s="39" t="s">
        <v>55</v>
      </c>
      <c r="J12" s="40" t="s">
        <v>55</v>
      </c>
      <c r="K12" s="41" t="s">
        <v>55</v>
      </c>
      <c r="L12" s="40" t="s">
        <v>55</v>
      </c>
      <c r="M12" s="41" t="s">
        <v>55</v>
      </c>
      <c r="N12" s="41" t="s">
        <v>55</v>
      </c>
      <c r="O12" s="41" t="s">
        <v>55</v>
      </c>
      <c r="P12" s="40" t="s">
        <v>55</v>
      </c>
      <c r="Q12" s="40" t="s">
        <v>55</v>
      </c>
      <c r="R12" s="41" t="s">
        <v>55</v>
      </c>
      <c r="S12" s="41" t="s">
        <v>55</v>
      </c>
      <c r="T12" s="41" t="s">
        <v>55</v>
      </c>
      <c r="U12" s="41" t="s">
        <v>55</v>
      </c>
      <c r="V12" s="40" t="s">
        <v>55</v>
      </c>
      <c r="W12" s="41" t="s">
        <v>55</v>
      </c>
      <c r="X12" s="41" t="s">
        <v>55</v>
      </c>
      <c r="Y12" s="42" t="s">
        <v>55</v>
      </c>
      <c r="AB12" s="129" t="str">
        <f t="shared" ca="1" si="1"/>
        <v/>
      </c>
      <c r="AC12" s="129" t="str">
        <f t="shared" ca="1" si="2"/>
        <v/>
      </c>
    </row>
    <row r="13" spans="1:29" ht="13" x14ac:dyDescent="0.3">
      <c r="A13" s="48" t="s">
        <v>471</v>
      </c>
      <c r="B13" s="23">
        <f t="shared" si="0"/>
        <v>0</v>
      </c>
      <c r="C13" s="5">
        <f>'Table 1'!B14</f>
        <v>0</v>
      </c>
      <c r="D13" s="5">
        <f>'Table 1'!C14</f>
        <v>1</v>
      </c>
      <c r="E13" s="5" t="str">
        <f>'Table 1'!D14</f>
        <v>Bisphenols</v>
      </c>
      <c r="F13" s="5" t="str">
        <f>'Table 1'!E14</f>
        <v>C</v>
      </c>
      <c r="G13" s="5" t="str">
        <f>'Table 1'!F14</f>
        <v>BPPH</v>
      </c>
      <c r="H13" s="14" t="str">
        <f>'Table 1'!G14</f>
        <v>1844-01-5</v>
      </c>
      <c r="I13" s="39" t="s">
        <v>55</v>
      </c>
      <c r="J13" s="40" t="s">
        <v>55</v>
      </c>
      <c r="K13" s="41" t="s">
        <v>55</v>
      </c>
      <c r="L13" s="40" t="s">
        <v>55</v>
      </c>
      <c r="M13" s="41" t="s">
        <v>55</v>
      </c>
      <c r="N13" s="41" t="s">
        <v>55</v>
      </c>
      <c r="O13" s="41" t="s">
        <v>55</v>
      </c>
      <c r="P13" s="40" t="s">
        <v>55</v>
      </c>
      <c r="Q13" s="40" t="s">
        <v>55</v>
      </c>
      <c r="R13" s="41" t="s">
        <v>55</v>
      </c>
      <c r="S13" s="41" t="s">
        <v>55</v>
      </c>
      <c r="T13" s="41" t="s">
        <v>55</v>
      </c>
      <c r="U13" s="41" t="s">
        <v>55</v>
      </c>
      <c r="V13" s="40" t="s">
        <v>55</v>
      </c>
      <c r="W13" s="41" t="s">
        <v>55</v>
      </c>
      <c r="X13" s="41" t="s">
        <v>55</v>
      </c>
      <c r="Y13" s="42" t="s">
        <v>55</v>
      </c>
      <c r="AB13" s="129" t="str">
        <f t="shared" ca="1" si="1"/>
        <v/>
      </c>
      <c r="AC13" s="129" t="str">
        <f t="shared" ca="1" si="2"/>
        <v/>
      </c>
    </row>
    <row r="14" spans="1:29" ht="13" x14ac:dyDescent="0.3">
      <c r="A14" s="48" t="s">
        <v>471</v>
      </c>
      <c r="B14" s="23">
        <f t="shared" si="0"/>
        <v>0</v>
      </c>
      <c r="C14" s="5">
        <f>'Table 1'!B15</f>
        <v>0</v>
      </c>
      <c r="D14" s="5">
        <f>'Table 1'!C15</f>
        <v>1</v>
      </c>
      <c r="E14" s="5" t="str">
        <f>'Table 1'!D15</f>
        <v>Bisphenols</v>
      </c>
      <c r="F14" s="5" t="str">
        <f>'Table 1'!E15</f>
        <v>C</v>
      </c>
      <c r="G14" s="5" t="str">
        <f>'Table 1'!F15</f>
        <v>BPM</v>
      </c>
      <c r="H14" s="14" t="str">
        <f>'Table 1'!G15</f>
        <v>13595-25-0</v>
      </c>
      <c r="I14" s="39" t="s">
        <v>55</v>
      </c>
      <c r="J14" s="40" t="s">
        <v>55</v>
      </c>
      <c r="K14" s="41" t="s">
        <v>55</v>
      </c>
      <c r="L14" s="40" t="s">
        <v>55</v>
      </c>
      <c r="M14" s="41" t="s">
        <v>55</v>
      </c>
      <c r="N14" s="41" t="s">
        <v>55</v>
      </c>
      <c r="O14" s="41" t="s">
        <v>55</v>
      </c>
      <c r="P14" s="40" t="s">
        <v>55</v>
      </c>
      <c r="Q14" s="40" t="s">
        <v>55</v>
      </c>
      <c r="R14" s="41" t="s">
        <v>55</v>
      </c>
      <c r="S14" s="41" t="s">
        <v>55</v>
      </c>
      <c r="T14" s="41" t="s">
        <v>55</v>
      </c>
      <c r="U14" s="41" t="s">
        <v>55</v>
      </c>
      <c r="V14" s="40" t="s">
        <v>55</v>
      </c>
      <c r="W14" s="41" t="s">
        <v>55</v>
      </c>
      <c r="X14" s="41" t="s">
        <v>55</v>
      </c>
      <c r="Y14" s="42" t="s">
        <v>55</v>
      </c>
      <c r="AB14" s="129" t="str">
        <f t="shared" ca="1" si="1"/>
        <v/>
      </c>
      <c r="AC14" s="129" t="str">
        <f t="shared" ca="1" si="2"/>
        <v/>
      </c>
    </row>
    <row r="15" spans="1:29" ht="13" x14ac:dyDescent="0.3">
      <c r="A15" s="48" t="s">
        <v>471</v>
      </c>
      <c r="B15" s="23">
        <f t="shared" si="0"/>
        <v>0</v>
      </c>
      <c r="C15" s="5">
        <f>'Table 1'!B16</f>
        <v>0</v>
      </c>
      <c r="D15" s="5">
        <f>'Table 1'!C16</f>
        <v>1</v>
      </c>
      <c r="E15" s="5" t="str">
        <f>'Table 1'!D16</f>
        <v>Bisphenols</v>
      </c>
      <c r="F15" s="5" t="str">
        <f>'Table 1'!E16</f>
        <v>C</v>
      </c>
      <c r="G15" s="5" t="str">
        <f>'Table 1'!F16</f>
        <v>BPP</v>
      </c>
      <c r="H15" s="14" t="str">
        <f>'Table 1'!G16</f>
        <v>2167-51-3</v>
      </c>
      <c r="I15" s="39" t="s">
        <v>55</v>
      </c>
      <c r="J15" s="40" t="s">
        <v>55</v>
      </c>
      <c r="K15" s="41" t="s">
        <v>55</v>
      </c>
      <c r="L15" s="40" t="s">
        <v>55</v>
      </c>
      <c r="M15" s="41" t="s">
        <v>55</v>
      </c>
      <c r="N15" s="41" t="s">
        <v>55</v>
      </c>
      <c r="O15" s="41" t="s">
        <v>55</v>
      </c>
      <c r="P15" s="40" t="s">
        <v>55</v>
      </c>
      <c r="Q15" s="40" t="s">
        <v>55</v>
      </c>
      <c r="R15" s="41" t="s">
        <v>55</v>
      </c>
      <c r="S15" s="41" t="s">
        <v>55</v>
      </c>
      <c r="T15" s="41" t="s">
        <v>55</v>
      </c>
      <c r="U15" s="41" t="s">
        <v>55</v>
      </c>
      <c r="V15" s="40" t="s">
        <v>55</v>
      </c>
      <c r="W15" s="41" t="s">
        <v>55</v>
      </c>
      <c r="X15" s="41" t="s">
        <v>55</v>
      </c>
      <c r="Y15" s="42" t="s">
        <v>55</v>
      </c>
      <c r="AB15" s="129" t="str">
        <f t="shared" ca="1" si="1"/>
        <v/>
      </c>
      <c r="AC15" s="129" t="str">
        <f t="shared" ca="1" si="2"/>
        <v/>
      </c>
    </row>
    <row r="16" spans="1:29" ht="13" x14ac:dyDescent="0.3">
      <c r="A16" s="48" t="s">
        <v>471</v>
      </c>
      <c r="B16" s="23">
        <f t="shared" si="0"/>
        <v>0</v>
      </c>
      <c r="C16" s="5">
        <f>'Table 1'!B17</f>
        <v>0</v>
      </c>
      <c r="D16" s="5">
        <f>'Table 1'!C17</f>
        <v>1</v>
      </c>
      <c r="E16" s="5" t="str">
        <f>'Table 1'!D17</f>
        <v>Bisphenols</v>
      </c>
      <c r="F16" s="5" t="str">
        <f>'Table 1'!E17</f>
        <v>C</v>
      </c>
      <c r="G16" s="5" t="str">
        <f>'Table 1'!F17</f>
        <v>BIS2</v>
      </c>
      <c r="H16" s="14" t="str">
        <f>'Table 1'!G17</f>
        <v>2467-09-9</v>
      </c>
      <c r="I16" s="39" t="s">
        <v>55</v>
      </c>
      <c r="J16" s="40" t="s">
        <v>55</v>
      </c>
      <c r="K16" s="41" t="s">
        <v>55</v>
      </c>
      <c r="L16" s="40" t="s">
        <v>55</v>
      </c>
      <c r="M16" s="41" t="s">
        <v>55</v>
      </c>
      <c r="N16" s="41" t="s">
        <v>55</v>
      </c>
      <c r="O16" s="41" t="s">
        <v>55</v>
      </c>
      <c r="P16" s="40" t="s">
        <v>55</v>
      </c>
      <c r="Q16" s="40" t="s">
        <v>55</v>
      </c>
      <c r="R16" s="41" t="s">
        <v>55</v>
      </c>
      <c r="S16" s="41" t="s">
        <v>55</v>
      </c>
      <c r="T16" s="41" t="s">
        <v>55</v>
      </c>
      <c r="U16" s="41" t="s">
        <v>55</v>
      </c>
      <c r="V16" s="40" t="s">
        <v>55</v>
      </c>
      <c r="W16" s="41" t="s">
        <v>55</v>
      </c>
      <c r="X16" s="41" t="s">
        <v>55</v>
      </c>
      <c r="Y16" s="42" t="s">
        <v>55</v>
      </c>
      <c r="AB16" s="129" t="str">
        <f t="shared" ca="1" si="1"/>
        <v/>
      </c>
      <c r="AC16" s="129" t="str">
        <f t="shared" ca="1" si="2"/>
        <v/>
      </c>
    </row>
    <row r="17" spans="1:29" ht="13" x14ac:dyDescent="0.3">
      <c r="A17" s="48" t="s">
        <v>471</v>
      </c>
      <c r="B17" s="23">
        <f t="shared" si="0"/>
        <v>0</v>
      </c>
      <c r="C17" s="5">
        <f>'Table 1'!B18</f>
        <v>0</v>
      </c>
      <c r="D17" s="5">
        <f>'Table 1'!C18</f>
        <v>1</v>
      </c>
      <c r="E17" s="5" t="str">
        <f>'Table 1'!D18</f>
        <v>Bisphenols</v>
      </c>
      <c r="F17" s="5" t="str">
        <f>'Table 1'!E18</f>
        <v>C</v>
      </c>
      <c r="G17" s="5" t="str">
        <f>'Table 1'!F18</f>
        <v>DHDPE</v>
      </c>
      <c r="H17" s="14" t="str">
        <f>'Table 1'!G18</f>
        <v>1965-09-9</v>
      </c>
      <c r="I17" s="39" t="s">
        <v>55</v>
      </c>
      <c r="J17" s="40" t="s">
        <v>55</v>
      </c>
      <c r="K17" s="41" t="s">
        <v>55</v>
      </c>
      <c r="L17" s="40" t="s">
        <v>55</v>
      </c>
      <c r="M17" s="41" t="s">
        <v>55</v>
      </c>
      <c r="N17" s="41" t="s">
        <v>55</v>
      </c>
      <c r="O17" s="41" t="s">
        <v>55</v>
      </c>
      <c r="P17" s="40" t="s">
        <v>55</v>
      </c>
      <c r="Q17" s="40" t="s">
        <v>55</v>
      </c>
      <c r="R17" s="41" t="s">
        <v>55</v>
      </c>
      <c r="S17" s="41" t="s">
        <v>55</v>
      </c>
      <c r="T17" s="41" t="s">
        <v>55</v>
      </c>
      <c r="U17" s="41" t="s">
        <v>55</v>
      </c>
      <c r="V17" s="40" t="s">
        <v>55</v>
      </c>
      <c r="W17" s="41" t="s">
        <v>55</v>
      </c>
      <c r="X17" s="41" t="s">
        <v>55</v>
      </c>
      <c r="Y17" s="42" t="s">
        <v>55</v>
      </c>
      <c r="AB17" s="129" t="str">
        <f t="shared" ca="1" si="1"/>
        <v/>
      </c>
      <c r="AC17" s="129" t="str">
        <f t="shared" ca="1" si="2"/>
        <v/>
      </c>
    </row>
    <row r="18" spans="1:29" ht="13" x14ac:dyDescent="0.3">
      <c r="A18" s="48" t="s">
        <v>471</v>
      </c>
      <c r="B18" s="23">
        <f t="shared" si="0"/>
        <v>0</v>
      </c>
      <c r="C18" s="5">
        <f>'Table 1'!B19</f>
        <v>0</v>
      </c>
      <c r="D18" s="5">
        <f>'Table 1'!C19</f>
        <v>1</v>
      </c>
      <c r="E18" s="5" t="str">
        <f>'Table 1'!D19</f>
        <v>Bisphenols</v>
      </c>
      <c r="F18" s="5" t="str">
        <f>'Table 1'!E19</f>
        <v>C</v>
      </c>
      <c r="G18" s="5" t="str">
        <f>'Table 1'!F19</f>
        <v>BPFL</v>
      </c>
      <c r="H18" s="14" t="str">
        <f>'Table 1'!G19</f>
        <v>3236-71-3</v>
      </c>
      <c r="I18" s="39" t="s">
        <v>55</v>
      </c>
      <c r="J18" s="40" t="s">
        <v>55</v>
      </c>
      <c r="K18" s="41" t="s">
        <v>55</v>
      </c>
      <c r="L18" s="40" t="s">
        <v>55</v>
      </c>
      <c r="M18" s="41" t="s">
        <v>55</v>
      </c>
      <c r="N18" s="41" t="s">
        <v>55</v>
      </c>
      <c r="O18" s="41" t="s">
        <v>55</v>
      </c>
      <c r="P18" s="40" t="s">
        <v>55</v>
      </c>
      <c r="Q18" s="40" t="s">
        <v>55</v>
      </c>
      <c r="R18" s="41" t="s">
        <v>55</v>
      </c>
      <c r="S18" s="41" t="s">
        <v>55</v>
      </c>
      <c r="T18" s="41" t="s">
        <v>55</v>
      </c>
      <c r="U18" s="41" t="s">
        <v>55</v>
      </c>
      <c r="V18" s="40" t="s">
        <v>55</v>
      </c>
      <c r="W18" s="41" t="s">
        <v>55</v>
      </c>
      <c r="X18" s="41" t="s">
        <v>55</v>
      </c>
      <c r="Y18" s="42" t="s">
        <v>55</v>
      </c>
      <c r="AB18" s="129" t="str">
        <f t="shared" ca="1" si="1"/>
        <v/>
      </c>
      <c r="AC18" s="129" t="str">
        <f t="shared" ca="1" si="2"/>
        <v/>
      </c>
    </row>
    <row r="19" spans="1:29" ht="13" x14ac:dyDescent="0.3">
      <c r="A19" s="48" t="s">
        <v>471</v>
      </c>
      <c r="B19" s="23">
        <f t="shared" si="0"/>
        <v>0</v>
      </c>
      <c r="C19" s="5">
        <f>'Table 1'!B20</f>
        <v>0</v>
      </c>
      <c r="D19" s="5">
        <f>'Table 1'!C20</f>
        <v>1</v>
      </c>
      <c r="E19" s="5" t="str">
        <f>'Table 1'!D20</f>
        <v>Bisphenols</v>
      </c>
      <c r="F19" s="5" t="str">
        <f>'Table 1'!E20</f>
        <v>C</v>
      </c>
      <c r="G19" s="5" t="str">
        <f>'Table 1'!F20</f>
        <v>BPZ</v>
      </c>
      <c r="H19" s="14" t="str">
        <f>'Table 1'!G20</f>
        <v>843-55-0</v>
      </c>
      <c r="I19" s="39" t="s">
        <v>55</v>
      </c>
      <c r="J19" s="40" t="s">
        <v>55</v>
      </c>
      <c r="K19" s="41" t="s">
        <v>55</v>
      </c>
      <c r="L19" s="40" t="s">
        <v>55</v>
      </c>
      <c r="M19" s="41" t="s">
        <v>55</v>
      </c>
      <c r="N19" s="41" t="s">
        <v>55</v>
      </c>
      <c r="O19" s="41" t="s">
        <v>55</v>
      </c>
      <c r="P19" s="40" t="s">
        <v>55</v>
      </c>
      <c r="Q19" s="40" t="s">
        <v>55</v>
      </c>
      <c r="R19" s="41" t="s">
        <v>55</v>
      </c>
      <c r="S19" s="41" t="s">
        <v>55</v>
      </c>
      <c r="T19" s="41" t="s">
        <v>55</v>
      </c>
      <c r="U19" s="41" t="s">
        <v>55</v>
      </c>
      <c r="V19" s="40" t="s">
        <v>55</v>
      </c>
      <c r="W19" s="41" t="s">
        <v>55</v>
      </c>
      <c r="X19" s="41" t="s">
        <v>55</v>
      </c>
      <c r="Y19" s="42" t="s">
        <v>55</v>
      </c>
      <c r="AB19" s="129" t="str">
        <f t="shared" ca="1" si="1"/>
        <v/>
      </c>
      <c r="AC19" s="129" t="str">
        <f t="shared" ca="1" si="2"/>
        <v/>
      </c>
    </row>
    <row r="20" spans="1:29" ht="13" x14ac:dyDescent="0.3">
      <c r="A20" s="48" t="s">
        <v>471</v>
      </c>
      <c r="B20" s="23">
        <f t="shared" si="0"/>
        <v>0</v>
      </c>
      <c r="C20" s="5">
        <f>'Table 1'!B21</f>
        <v>0</v>
      </c>
      <c r="D20" s="5">
        <f>'Table 1'!C21</f>
        <v>1</v>
      </c>
      <c r="E20" s="5" t="str">
        <f>'Table 1'!D21</f>
        <v>Bisphenols</v>
      </c>
      <c r="F20" s="5" t="str">
        <f>'Table 1'!E21</f>
        <v>C</v>
      </c>
      <c r="G20" s="5" t="str">
        <f>'Table 1'!F21</f>
        <v>BP4,4'</v>
      </c>
      <c r="H20" s="14" t="str">
        <f>'Table 1'!G21</f>
        <v>92-88-6</v>
      </c>
      <c r="I20" s="39" t="s">
        <v>55</v>
      </c>
      <c r="J20" s="40" t="s">
        <v>55</v>
      </c>
      <c r="K20" s="41" t="s">
        <v>55</v>
      </c>
      <c r="L20" s="40" t="s">
        <v>55</v>
      </c>
      <c r="M20" s="41" t="s">
        <v>55</v>
      </c>
      <c r="N20" s="41" t="s">
        <v>55</v>
      </c>
      <c r="O20" s="41" t="s">
        <v>55</v>
      </c>
      <c r="P20" s="40" t="s">
        <v>55</v>
      </c>
      <c r="Q20" s="40" t="s">
        <v>55</v>
      </c>
      <c r="R20" s="41" t="s">
        <v>55</v>
      </c>
      <c r="S20" s="41" t="s">
        <v>55</v>
      </c>
      <c r="T20" s="41" t="s">
        <v>55</v>
      </c>
      <c r="U20" s="41" t="s">
        <v>55</v>
      </c>
      <c r="V20" s="40" t="s">
        <v>55</v>
      </c>
      <c r="W20" s="41" t="s">
        <v>55</v>
      </c>
      <c r="X20" s="41" t="s">
        <v>55</v>
      </c>
      <c r="Y20" s="42" t="s">
        <v>55</v>
      </c>
      <c r="AB20" s="129" t="str">
        <f t="shared" ca="1" si="1"/>
        <v/>
      </c>
      <c r="AC20" s="129" t="str">
        <f t="shared" ca="1" si="2"/>
        <v/>
      </c>
    </row>
  </sheetData>
  <autoFilter ref="A2:H20" xr:uid="{6D6EA9E7-E586-4D43-9BB7-51119011CD78}"/>
  <mergeCells count="2">
    <mergeCell ref="I1:Y1"/>
    <mergeCell ref="AB1:AC1"/>
  </mergeCells>
  <conditionalFormatting sqref="AB3:AC20">
    <cfRule type="cellIs" dxfId="0" priority="1" operator="equal">
      <formula>"Forthcoming"</formula>
    </cfRule>
  </conditionalFormatting>
  <hyperlinks>
    <hyperlink ref="B1" location="'Table 2'!A1" display="Back to map" xr:uid="{72D3B88E-857C-4B8C-A426-7BB33BB24B6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417C-E92C-4803-A6CE-8417CD32ED1B}">
  <dimension ref="A1:M21"/>
  <sheetViews>
    <sheetView showZeros="0" workbookViewId="0">
      <pane xSplit="8" ySplit="3" topLeftCell="I4" activePane="bottomRight" state="frozen"/>
      <selection activeCell="C1" sqref="C1"/>
      <selection pane="topRight" activeCell="C1" sqref="C1"/>
      <selection pane="bottomLeft" activeCell="C1" sqref="C1"/>
      <selection pane="bottomRight" activeCell="K4" sqref="K4"/>
    </sheetView>
  </sheetViews>
  <sheetFormatPr defaultRowHeight="12.5" x14ac:dyDescent="0.25"/>
  <cols>
    <col min="2" max="2" width="9.7265625" customWidth="1"/>
    <col min="3" max="4" width="8.7265625" hidden="1" customWidth="1"/>
    <col min="9" max="10" width="13.453125" customWidth="1"/>
    <col min="11" max="13" width="36.453125" customWidth="1"/>
  </cols>
  <sheetData>
    <row r="1" spans="1:13" ht="26.5" thickBot="1" x14ac:dyDescent="0.35">
      <c r="B1" s="45" t="s">
        <v>467</v>
      </c>
      <c r="C1" s="2"/>
      <c r="D1" s="2"/>
      <c r="E1" s="2"/>
      <c r="F1" s="2"/>
      <c r="G1" s="2"/>
      <c r="H1" s="2"/>
      <c r="I1" s="201" t="s">
        <v>41</v>
      </c>
      <c r="J1" s="202"/>
      <c r="K1" s="2"/>
      <c r="L1" s="2"/>
      <c r="M1" s="2"/>
    </row>
    <row r="2" spans="1:13" ht="21" x14ac:dyDescent="0.5">
      <c r="C2" s="2"/>
      <c r="D2" s="2"/>
      <c r="E2" s="1" t="s">
        <v>42</v>
      </c>
      <c r="F2" s="2"/>
      <c r="G2" s="2"/>
      <c r="H2" s="2"/>
      <c r="I2" s="203" t="s">
        <v>29</v>
      </c>
      <c r="J2" s="204"/>
      <c r="K2" s="43" t="s">
        <v>599</v>
      </c>
      <c r="L2" s="43" t="s">
        <v>30</v>
      </c>
      <c r="M2" s="43" t="s">
        <v>31</v>
      </c>
    </row>
    <row r="3" spans="1:13" ht="26.5" thickBot="1" x14ac:dyDescent="0.3">
      <c r="B3" s="44" t="s">
        <v>34</v>
      </c>
      <c r="C3" s="10" t="str">
        <f>'Table 1'!B3</f>
        <v>Duplicate?</v>
      </c>
      <c r="D3" s="10" t="str">
        <f>'Table 1'!C3</f>
        <v>List</v>
      </c>
      <c r="E3" s="10" t="str">
        <f>'Table 1'!D3</f>
        <v>Substance Group</v>
      </c>
      <c r="F3" s="10" t="str">
        <f>'Table 1'!E3</f>
        <v>Category</v>
      </c>
      <c r="G3" s="10" t="str">
        <f>'Table 1'!F3</f>
        <v>Substance name</v>
      </c>
      <c r="H3" s="21" t="str">
        <f>'Table 1'!G3</f>
        <v>CASNo.</v>
      </c>
      <c r="I3" s="25" t="s">
        <v>458</v>
      </c>
      <c r="J3" s="33" t="s">
        <v>459</v>
      </c>
      <c r="K3" s="37" t="s">
        <v>460</v>
      </c>
      <c r="L3" s="37" t="s">
        <v>461</v>
      </c>
      <c r="M3" s="37" t="s">
        <v>460</v>
      </c>
    </row>
    <row r="4" spans="1:13" ht="13" x14ac:dyDescent="0.3">
      <c r="A4" s="47" t="s">
        <v>470</v>
      </c>
      <c r="B4" s="23">
        <f t="shared" ref="B4:B21" si="0">IF(COUNTIF(I4:M4,"-")&lt;COUNTA(I4:M4),1,0)</f>
        <v>1</v>
      </c>
      <c r="C4" s="5">
        <f>'Table 1'!B4</f>
        <v>0</v>
      </c>
      <c r="D4" s="5">
        <f>'Table 1'!C4</f>
        <v>1</v>
      </c>
      <c r="E4" s="5" t="str">
        <f>'Table 1'!D4</f>
        <v>Bisphenols</v>
      </c>
      <c r="F4" s="5" t="str">
        <f>'Table 1'!E4</f>
        <v>A</v>
      </c>
      <c r="G4" s="5" t="str">
        <f>'Table 1'!F4</f>
        <v>BPA</v>
      </c>
      <c r="H4" s="14" t="str">
        <f>'Table 1'!G4</f>
        <v>80-05-7</v>
      </c>
      <c r="I4" s="18" t="s">
        <v>462</v>
      </c>
      <c r="J4" s="5" t="s">
        <v>462</v>
      </c>
      <c r="K4" s="28" t="s">
        <v>600</v>
      </c>
      <c r="L4" s="28" t="s">
        <v>55</v>
      </c>
      <c r="M4" s="29" t="s">
        <v>55</v>
      </c>
    </row>
    <row r="5" spans="1:13" ht="13" x14ac:dyDescent="0.3">
      <c r="A5" s="47" t="s">
        <v>470</v>
      </c>
      <c r="B5" s="23">
        <f t="shared" si="0"/>
        <v>1</v>
      </c>
      <c r="C5" s="5">
        <f>'Table 1'!B5</f>
        <v>0</v>
      </c>
      <c r="D5" s="5">
        <f>'Table 1'!C5</f>
        <v>1</v>
      </c>
      <c r="E5" s="5" t="str">
        <f>'Table 1'!D5</f>
        <v>Bisphenols</v>
      </c>
      <c r="F5" s="5" t="str">
        <f>'Table 1'!E5</f>
        <v>C</v>
      </c>
      <c r="G5" s="5" t="str">
        <f>'Table 1'!F5</f>
        <v>BPS</v>
      </c>
      <c r="H5" s="14" t="str">
        <f>'Table 1'!G5</f>
        <v>80-09-1</v>
      </c>
      <c r="I5" s="18" t="s">
        <v>188</v>
      </c>
      <c r="J5" s="5" t="s">
        <v>463</v>
      </c>
      <c r="K5" s="28" t="s">
        <v>55</v>
      </c>
      <c r="L5" s="28" t="s">
        <v>55</v>
      </c>
      <c r="M5" s="29" t="s">
        <v>55</v>
      </c>
    </row>
    <row r="6" spans="1:13" ht="13" x14ac:dyDescent="0.3">
      <c r="A6" s="47" t="s">
        <v>470</v>
      </c>
      <c r="B6" s="23">
        <f t="shared" si="0"/>
        <v>0</v>
      </c>
      <c r="C6" s="5">
        <f>'Table 1'!B6</f>
        <v>0</v>
      </c>
      <c r="D6" s="5">
        <f>'Table 1'!C6</f>
        <v>1</v>
      </c>
      <c r="E6" s="5" t="str">
        <f>'Table 1'!D6</f>
        <v>Bisphenols</v>
      </c>
      <c r="F6" s="8" t="str">
        <f>'Table 1'!E6</f>
        <v>C</v>
      </c>
      <c r="G6" s="8" t="str">
        <f>'Table 1'!F6</f>
        <v>BPF</v>
      </c>
      <c r="H6" s="20" t="str">
        <f>'Table 1'!G6</f>
        <v>620-92-8</v>
      </c>
      <c r="I6" s="18" t="s">
        <v>55</v>
      </c>
      <c r="J6" s="5" t="s">
        <v>55</v>
      </c>
      <c r="K6" s="28" t="s">
        <v>55</v>
      </c>
      <c r="L6" s="28" t="s">
        <v>55</v>
      </c>
      <c r="M6" s="29" t="s">
        <v>55</v>
      </c>
    </row>
    <row r="7" spans="1:13" ht="13" x14ac:dyDescent="0.3">
      <c r="A7" s="48" t="s">
        <v>471</v>
      </c>
      <c r="B7" s="23">
        <f t="shared" si="0"/>
        <v>0</v>
      </c>
      <c r="C7" s="5">
        <f>'Table 1'!B7</f>
        <v>0</v>
      </c>
      <c r="D7" s="5">
        <f>'Table 1'!C7</f>
        <v>1</v>
      </c>
      <c r="E7" s="5" t="str">
        <f>'Table 1'!D7</f>
        <v>Bisphenols</v>
      </c>
      <c r="F7" s="5" t="str">
        <f>'Table 1'!E7</f>
        <v>C</v>
      </c>
      <c r="G7" s="5" t="str">
        <f>'Table 1'!F7</f>
        <v>BPB</v>
      </c>
      <c r="H7" s="14" t="str">
        <f>'Table 1'!G7</f>
        <v>77-40-7</v>
      </c>
      <c r="I7" s="18" t="s">
        <v>55</v>
      </c>
      <c r="J7" s="5" t="s">
        <v>55</v>
      </c>
      <c r="K7" s="28" t="s">
        <v>55</v>
      </c>
      <c r="L7" s="28" t="s">
        <v>55</v>
      </c>
      <c r="M7" s="29" t="s">
        <v>55</v>
      </c>
    </row>
    <row r="8" spans="1:13" ht="13" x14ac:dyDescent="0.3">
      <c r="A8" s="48" t="s">
        <v>471</v>
      </c>
      <c r="B8" s="23">
        <f t="shared" si="0"/>
        <v>1</v>
      </c>
      <c r="C8" s="5">
        <f>'Table 1'!B8</f>
        <v>0</v>
      </c>
      <c r="D8" s="5">
        <f>'Table 1'!C8</f>
        <v>1</v>
      </c>
      <c r="E8" s="5" t="str">
        <f>'Table 1'!D8</f>
        <v>Bisphenols</v>
      </c>
      <c r="F8" s="5" t="str">
        <f>'Table 1'!E8</f>
        <v>C</v>
      </c>
      <c r="G8" s="5" t="str">
        <f>'Table 1'!F8</f>
        <v>BPAF</v>
      </c>
      <c r="H8" s="14" t="str">
        <f>'Table 1'!G8</f>
        <v>1478-61-1</v>
      </c>
      <c r="I8" s="18" t="s">
        <v>188</v>
      </c>
      <c r="J8" s="5" t="s">
        <v>464</v>
      </c>
      <c r="K8" s="28" t="s">
        <v>55</v>
      </c>
      <c r="L8" s="28" t="s">
        <v>55</v>
      </c>
      <c r="M8" s="29" t="s">
        <v>55</v>
      </c>
    </row>
    <row r="9" spans="1:13" ht="13" x14ac:dyDescent="0.3">
      <c r="A9" s="48" t="s">
        <v>471</v>
      </c>
      <c r="B9" s="23">
        <f t="shared" si="0"/>
        <v>0</v>
      </c>
      <c r="C9" s="5">
        <f>'Table 1'!B9</f>
        <v>0</v>
      </c>
      <c r="D9" s="5">
        <f>'Table 1'!C9</f>
        <v>1</v>
      </c>
      <c r="E9" s="5" t="str">
        <f>'Table 1'!D9</f>
        <v>Bisphenols</v>
      </c>
      <c r="F9" s="5" t="str">
        <f>'Table 1'!E9</f>
        <v>C</v>
      </c>
      <c r="G9" s="5" t="str">
        <f>'Table 1'!F9</f>
        <v>BPAP</v>
      </c>
      <c r="H9" s="14" t="str">
        <f>'Table 1'!G9</f>
        <v>1571-75-1</v>
      </c>
      <c r="I9" s="18" t="s">
        <v>55</v>
      </c>
      <c r="J9" s="5" t="s">
        <v>55</v>
      </c>
      <c r="K9" s="28" t="s">
        <v>55</v>
      </c>
      <c r="L9" s="28" t="s">
        <v>55</v>
      </c>
      <c r="M9" s="29" t="s">
        <v>55</v>
      </c>
    </row>
    <row r="10" spans="1:13" ht="13" x14ac:dyDescent="0.3">
      <c r="A10" s="48" t="s">
        <v>471</v>
      </c>
      <c r="B10" s="23">
        <f t="shared" si="0"/>
        <v>0</v>
      </c>
      <c r="C10" s="5">
        <f>'Table 1'!B10</f>
        <v>0</v>
      </c>
      <c r="D10" s="5">
        <f>'Table 1'!C10</f>
        <v>1</v>
      </c>
      <c r="E10" s="5" t="str">
        <f>'Table 1'!D10</f>
        <v>Bisphenols</v>
      </c>
      <c r="F10" s="5" t="str">
        <f>'Table 1'!E10</f>
        <v>C</v>
      </c>
      <c r="G10" s="5" t="str">
        <f>'Table 1'!F10</f>
        <v>BPBP</v>
      </c>
      <c r="H10" s="14" t="str">
        <f>'Table 1'!G10</f>
        <v>24038-68-4</v>
      </c>
      <c r="I10" s="18" t="s">
        <v>55</v>
      </c>
      <c r="J10" s="5" t="s">
        <v>55</v>
      </c>
      <c r="K10" s="28" t="s">
        <v>55</v>
      </c>
      <c r="L10" s="28" t="s">
        <v>55</v>
      </c>
      <c r="M10" s="29" t="s">
        <v>55</v>
      </c>
    </row>
    <row r="11" spans="1:13" ht="13" x14ac:dyDescent="0.3">
      <c r="A11" s="48" t="s">
        <v>471</v>
      </c>
      <c r="B11" s="23">
        <f t="shared" si="0"/>
        <v>0</v>
      </c>
      <c r="C11" s="5">
        <f>'Table 1'!B11</f>
        <v>0</v>
      </c>
      <c r="D11" s="5">
        <f>'Table 1'!C11</f>
        <v>1</v>
      </c>
      <c r="E11" s="5" t="str">
        <f>'Table 1'!D11</f>
        <v>Bisphenols</v>
      </c>
      <c r="F11" s="5" t="str">
        <f>'Table 1'!E11</f>
        <v>C</v>
      </c>
      <c r="G11" s="5" t="str">
        <f>'Table 1'!F11</f>
        <v>BPC</v>
      </c>
      <c r="H11" s="14" t="str">
        <f>'Table 1'!G11</f>
        <v>79-97-0</v>
      </c>
      <c r="I11" s="18" t="s">
        <v>55</v>
      </c>
      <c r="J11" s="5" t="s">
        <v>55</v>
      </c>
      <c r="K11" s="28" t="s">
        <v>55</v>
      </c>
      <c r="L11" s="28" t="s">
        <v>55</v>
      </c>
      <c r="M11" s="29" t="s">
        <v>55</v>
      </c>
    </row>
    <row r="12" spans="1:13" ht="13" x14ac:dyDescent="0.3">
      <c r="A12" s="48" t="s">
        <v>471</v>
      </c>
      <c r="B12" s="23">
        <f t="shared" si="0"/>
        <v>0</v>
      </c>
      <c r="C12" s="5">
        <f>'Table 1'!B12</f>
        <v>0</v>
      </c>
      <c r="D12" s="5">
        <f>'Table 1'!C12</f>
        <v>1</v>
      </c>
      <c r="E12" s="5" t="str">
        <f>'Table 1'!D12</f>
        <v>Bisphenols</v>
      </c>
      <c r="F12" s="5" t="str">
        <f>'Table 1'!E12</f>
        <v>C</v>
      </c>
      <c r="G12" s="5" t="str">
        <f>'Table 1'!F12</f>
        <v>BPCI2</v>
      </c>
      <c r="H12" s="14" t="str">
        <f>'Table 1'!G12</f>
        <v>14868-03-2</v>
      </c>
      <c r="I12" s="18" t="s">
        <v>55</v>
      </c>
      <c r="J12" s="5" t="s">
        <v>55</v>
      </c>
      <c r="K12" s="28" t="s">
        <v>55</v>
      </c>
      <c r="L12" s="28" t="s">
        <v>55</v>
      </c>
      <c r="M12" s="29" t="s">
        <v>55</v>
      </c>
    </row>
    <row r="13" spans="1:13" ht="13" x14ac:dyDescent="0.3">
      <c r="A13" s="48" t="s">
        <v>471</v>
      </c>
      <c r="B13" s="23">
        <f t="shared" si="0"/>
        <v>0</v>
      </c>
      <c r="C13" s="5">
        <f>'Table 1'!B13</f>
        <v>0</v>
      </c>
      <c r="D13" s="5">
        <f>'Table 1'!C13</f>
        <v>1</v>
      </c>
      <c r="E13" s="5" t="str">
        <f>'Table 1'!D13</f>
        <v>Bisphenols</v>
      </c>
      <c r="F13" s="5" t="str">
        <f>'Table 1'!E13</f>
        <v>C</v>
      </c>
      <c r="G13" s="5" t="str">
        <f>'Table 1'!F13</f>
        <v>BPE</v>
      </c>
      <c r="H13" s="14" t="str">
        <f>'Table 1'!G13</f>
        <v>2081-08-5</v>
      </c>
      <c r="I13" s="18" t="s">
        <v>55</v>
      </c>
      <c r="J13" s="5" t="s">
        <v>55</v>
      </c>
      <c r="K13" s="28" t="s">
        <v>55</v>
      </c>
      <c r="L13" s="28" t="s">
        <v>55</v>
      </c>
      <c r="M13" s="29" t="s">
        <v>55</v>
      </c>
    </row>
    <row r="14" spans="1:13" ht="13" x14ac:dyDescent="0.3">
      <c r="A14" s="48" t="s">
        <v>471</v>
      </c>
      <c r="B14" s="23">
        <f t="shared" si="0"/>
        <v>0</v>
      </c>
      <c r="C14" s="5">
        <f>'Table 1'!B14</f>
        <v>0</v>
      </c>
      <c r="D14" s="5">
        <f>'Table 1'!C14</f>
        <v>1</v>
      </c>
      <c r="E14" s="5" t="str">
        <f>'Table 1'!D14</f>
        <v>Bisphenols</v>
      </c>
      <c r="F14" s="5" t="str">
        <f>'Table 1'!E14</f>
        <v>C</v>
      </c>
      <c r="G14" s="5" t="str">
        <f>'Table 1'!F14</f>
        <v>BPPH</v>
      </c>
      <c r="H14" s="14" t="str">
        <f>'Table 1'!G14</f>
        <v>1844-01-5</v>
      </c>
      <c r="I14" s="18" t="s">
        <v>55</v>
      </c>
      <c r="J14" s="5" t="s">
        <v>55</v>
      </c>
      <c r="K14" s="28" t="s">
        <v>55</v>
      </c>
      <c r="L14" s="28" t="s">
        <v>55</v>
      </c>
      <c r="M14" s="29" t="s">
        <v>55</v>
      </c>
    </row>
    <row r="15" spans="1:13" ht="13" x14ac:dyDescent="0.3">
      <c r="A15" s="48" t="s">
        <v>471</v>
      </c>
      <c r="B15" s="23">
        <f t="shared" si="0"/>
        <v>1</v>
      </c>
      <c r="C15" s="5">
        <f>'Table 1'!B15</f>
        <v>0</v>
      </c>
      <c r="D15" s="5">
        <f>'Table 1'!C15</f>
        <v>1</v>
      </c>
      <c r="E15" s="5" t="str">
        <f>'Table 1'!D15</f>
        <v>Bisphenols</v>
      </c>
      <c r="F15" s="5" t="str">
        <f>'Table 1'!E15</f>
        <v>C</v>
      </c>
      <c r="G15" s="5" t="str">
        <f>'Table 1'!F15</f>
        <v>BPM</v>
      </c>
      <c r="H15" s="14" t="str">
        <f>'Table 1'!G15</f>
        <v>13595-25-0</v>
      </c>
      <c r="I15" s="18" t="s">
        <v>188</v>
      </c>
      <c r="J15" s="5" t="s">
        <v>465</v>
      </c>
      <c r="K15" s="28" t="s">
        <v>55</v>
      </c>
      <c r="L15" s="28" t="s">
        <v>55</v>
      </c>
      <c r="M15" s="29" t="s">
        <v>55</v>
      </c>
    </row>
    <row r="16" spans="1:13" ht="13" x14ac:dyDescent="0.3">
      <c r="A16" s="48" t="s">
        <v>471</v>
      </c>
      <c r="B16" s="23">
        <f t="shared" si="0"/>
        <v>0</v>
      </c>
      <c r="C16" s="5">
        <f>'Table 1'!B16</f>
        <v>0</v>
      </c>
      <c r="D16" s="5">
        <f>'Table 1'!C16</f>
        <v>1</v>
      </c>
      <c r="E16" s="5" t="str">
        <f>'Table 1'!D16</f>
        <v>Bisphenols</v>
      </c>
      <c r="F16" s="5" t="str">
        <f>'Table 1'!E16</f>
        <v>C</v>
      </c>
      <c r="G16" s="5" t="str">
        <f>'Table 1'!F16</f>
        <v>BPP</v>
      </c>
      <c r="H16" s="14" t="str">
        <f>'Table 1'!G16</f>
        <v>2167-51-3</v>
      </c>
      <c r="I16" s="18" t="s">
        <v>55</v>
      </c>
      <c r="J16" s="5" t="s">
        <v>55</v>
      </c>
      <c r="K16" s="28" t="s">
        <v>55</v>
      </c>
      <c r="L16" s="28" t="s">
        <v>55</v>
      </c>
      <c r="M16" s="29" t="s">
        <v>55</v>
      </c>
    </row>
    <row r="17" spans="1:13" ht="13" x14ac:dyDescent="0.3">
      <c r="A17" s="48" t="s">
        <v>471</v>
      </c>
      <c r="B17" s="23">
        <f t="shared" si="0"/>
        <v>0</v>
      </c>
      <c r="C17" s="5">
        <f>'Table 1'!B17</f>
        <v>0</v>
      </c>
      <c r="D17" s="5">
        <f>'Table 1'!C17</f>
        <v>1</v>
      </c>
      <c r="E17" s="5" t="str">
        <f>'Table 1'!D17</f>
        <v>Bisphenols</v>
      </c>
      <c r="F17" s="5" t="str">
        <f>'Table 1'!E17</f>
        <v>C</v>
      </c>
      <c r="G17" s="5" t="str">
        <f>'Table 1'!F17</f>
        <v>BIS2</v>
      </c>
      <c r="H17" s="14" t="str">
        <f>'Table 1'!G17</f>
        <v>2467-09-9</v>
      </c>
      <c r="I17" s="18" t="s">
        <v>55</v>
      </c>
      <c r="J17" s="5" t="s">
        <v>55</v>
      </c>
      <c r="K17" s="28" t="s">
        <v>55</v>
      </c>
      <c r="L17" s="28" t="s">
        <v>55</v>
      </c>
      <c r="M17" s="29" t="s">
        <v>55</v>
      </c>
    </row>
    <row r="18" spans="1:13" ht="13" x14ac:dyDescent="0.3">
      <c r="A18" s="48" t="s">
        <v>471</v>
      </c>
      <c r="B18" s="23">
        <f t="shared" si="0"/>
        <v>0</v>
      </c>
      <c r="C18" s="5">
        <f>'Table 1'!B18</f>
        <v>0</v>
      </c>
      <c r="D18" s="5">
        <f>'Table 1'!C18</f>
        <v>1</v>
      </c>
      <c r="E18" s="5" t="str">
        <f>'Table 1'!D18</f>
        <v>Bisphenols</v>
      </c>
      <c r="F18" s="5" t="str">
        <f>'Table 1'!E18</f>
        <v>C</v>
      </c>
      <c r="G18" s="5" t="str">
        <f>'Table 1'!F18</f>
        <v>DHDPE</v>
      </c>
      <c r="H18" s="14" t="str">
        <f>'Table 1'!G18</f>
        <v>1965-09-9</v>
      </c>
      <c r="I18" s="18" t="s">
        <v>55</v>
      </c>
      <c r="J18" s="5" t="s">
        <v>55</v>
      </c>
      <c r="K18" s="28" t="s">
        <v>55</v>
      </c>
      <c r="L18" s="28" t="s">
        <v>55</v>
      </c>
      <c r="M18" s="29" t="s">
        <v>55</v>
      </c>
    </row>
    <row r="19" spans="1:13" ht="13" x14ac:dyDescent="0.3">
      <c r="A19" s="48" t="s">
        <v>471</v>
      </c>
      <c r="B19" s="23">
        <f t="shared" si="0"/>
        <v>0</v>
      </c>
      <c r="C19" s="5">
        <f>'Table 1'!B19</f>
        <v>0</v>
      </c>
      <c r="D19" s="5">
        <f>'Table 1'!C19</f>
        <v>1</v>
      </c>
      <c r="E19" s="5" t="str">
        <f>'Table 1'!D19</f>
        <v>Bisphenols</v>
      </c>
      <c r="F19" s="5" t="str">
        <f>'Table 1'!E19</f>
        <v>C</v>
      </c>
      <c r="G19" s="5" t="str">
        <f>'Table 1'!F19</f>
        <v>BPFL</v>
      </c>
      <c r="H19" s="14" t="str">
        <f>'Table 1'!G19</f>
        <v>3236-71-3</v>
      </c>
      <c r="I19" s="18" t="s">
        <v>55</v>
      </c>
      <c r="J19" s="5" t="s">
        <v>55</v>
      </c>
      <c r="K19" s="28" t="s">
        <v>55</v>
      </c>
      <c r="L19" s="28" t="s">
        <v>55</v>
      </c>
      <c r="M19" s="29" t="s">
        <v>55</v>
      </c>
    </row>
    <row r="20" spans="1:13" ht="13" x14ac:dyDescent="0.3">
      <c r="A20" s="48" t="s">
        <v>471</v>
      </c>
      <c r="B20" s="23">
        <f t="shared" si="0"/>
        <v>0</v>
      </c>
      <c r="C20" s="5">
        <f>'Table 1'!B20</f>
        <v>0</v>
      </c>
      <c r="D20" s="5">
        <f>'Table 1'!C20</f>
        <v>1</v>
      </c>
      <c r="E20" s="5" t="str">
        <f>'Table 1'!D20</f>
        <v>Bisphenols</v>
      </c>
      <c r="F20" s="5" t="str">
        <f>'Table 1'!E20</f>
        <v>C</v>
      </c>
      <c r="G20" s="5" t="str">
        <f>'Table 1'!F20</f>
        <v>BPZ</v>
      </c>
      <c r="H20" s="14" t="str">
        <f>'Table 1'!G20</f>
        <v>843-55-0</v>
      </c>
      <c r="I20" s="18" t="s">
        <v>55</v>
      </c>
      <c r="J20" s="5" t="s">
        <v>55</v>
      </c>
      <c r="K20" s="28" t="s">
        <v>55</v>
      </c>
      <c r="L20" s="28" t="s">
        <v>55</v>
      </c>
      <c r="M20" s="29" t="s">
        <v>55</v>
      </c>
    </row>
    <row r="21" spans="1:13" ht="13" x14ac:dyDescent="0.3">
      <c r="A21" s="48" t="s">
        <v>471</v>
      </c>
      <c r="B21" s="23">
        <f t="shared" si="0"/>
        <v>1</v>
      </c>
      <c r="C21" s="5">
        <f>'Table 1'!B21</f>
        <v>0</v>
      </c>
      <c r="D21" s="5">
        <f>'Table 1'!C21</f>
        <v>1</v>
      </c>
      <c r="E21" s="5" t="str">
        <f>'Table 1'!D21</f>
        <v>Bisphenols</v>
      </c>
      <c r="F21" s="5" t="str">
        <f>'Table 1'!E21</f>
        <v>C</v>
      </c>
      <c r="G21" s="5" t="str">
        <f>'Table 1'!F21</f>
        <v>BP4,4'</v>
      </c>
      <c r="H21" s="14" t="str">
        <f>'Table 1'!G21</f>
        <v>92-88-6</v>
      </c>
      <c r="I21" s="18" t="s">
        <v>188</v>
      </c>
      <c r="J21" s="5" t="s">
        <v>466</v>
      </c>
      <c r="K21" s="28" t="s">
        <v>55</v>
      </c>
      <c r="L21" s="28" t="s">
        <v>55</v>
      </c>
      <c r="M21" s="29" t="s">
        <v>55</v>
      </c>
    </row>
  </sheetData>
  <autoFilter ref="A3:H21" xr:uid="{5628EF2D-6093-44DD-8A0C-5640A7508EF1}"/>
  <mergeCells count="2">
    <mergeCell ref="I1:J1"/>
    <mergeCell ref="I2:J2"/>
  </mergeCells>
  <hyperlinks>
    <hyperlink ref="B1" location="'Table 2'!A1" display="Back to map" xr:uid="{E6B28015-2B6E-4154-95A6-521F36AFA2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8857-F332-43AB-A4D3-CBAFC5F6E46C}">
  <dimension ref="A1:AF20"/>
  <sheetViews>
    <sheetView zoomScaleNormal="100" workbookViewId="0">
      <pane xSplit="8" ySplit="2" topLeftCell="T3" activePane="bottomRight" state="frozen"/>
      <selection pane="topRight" activeCell="I1" sqref="I1"/>
      <selection pane="bottomLeft" activeCell="A3" sqref="A3"/>
      <selection pane="bottomRight" activeCell="AE3" sqref="AE3:AE20"/>
    </sheetView>
  </sheetViews>
  <sheetFormatPr defaultColWidth="55.7265625" defaultRowHeight="13" x14ac:dyDescent="0.3"/>
  <cols>
    <col min="1" max="1" width="5.54296875" style="51" customWidth="1"/>
    <col min="2" max="2" width="8.26953125" style="51" customWidth="1"/>
    <col min="3" max="3" width="4.7265625" style="51" hidden="1" customWidth="1"/>
    <col min="4" max="4" width="4.453125" style="51" hidden="1" customWidth="1"/>
    <col min="5" max="5" width="9.7265625" style="51" customWidth="1"/>
    <col min="6" max="6" width="6.81640625" style="51" customWidth="1"/>
    <col min="7" max="7" width="27.81640625" style="51" customWidth="1"/>
    <col min="8" max="8" width="16.81640625" style="51" customWidth="1"/>
    <col min="9" max="9" width="15.81640625" style="51" customWidth="1"/>
    <col min="10" max="10" width="16" style="51" customWidth="1"/>
    <col min="11" max="11" width="16.1796875" style="51" customWidth="1"/>
    <col min="12" max="12" width="16.453125" style="51" customWidth="1"/>
    <col min="13" max="13" width="16.54296875" style="51" customWidth="1"/>
    <col min="14" max="14" width="15.54296875" style="51" customWidth="1"/>
    <col min="15" max="15" width="15.453125" style="51" customWidth="1"/>
    <col min="16" max="16" width="15.26953125" style="51" customWidth="1"/>
    <col min="17" max="17" width="15.1796875" style="51" customWidth="1"/>
    <col min="18" max="19" width="14.26953125" style="51" customWidth="1"/>
    <col min="20" max="20" width="15.1796875" style="51" customWidth="1"/>
    <col min="21" max="21" width="13.1796875" style="51" customWidth="1"/>
    <col min="22" max="22" width="13.81640625" style="51" customWidth="1"/>
    <col min="23" max="23" width="13" style="51" customWidth="1"/>
    <col min="24" max="25" width="14.453125" style="51" customWidth="1"/>
    <col min="26" max="26" width="12.7265625" style="51" customWidth="1"/>
    <col min="27" max="27" width="15" style="51" customWidth="1"/>
    <col min="28" max="28" width="14.453125" style="51" customWidth="1"/>
    <col min="29" max="29" width="14.81640625" style="51" customWidth="1"/>
    <col min="30" max="30" width="14.26953125" style="51" customWidth="1"/>
    <col min="31" max="31" width="13.81640625" style="51" customWidth="1"/>
    <col min="32" max="32" width="16" style="51" customWidth="1"/>
    <col min="33" max="16384" width="55.7265625" style="51"/>
  </cols>
  <sheetData>
    <row r="1" spans="1:32" ht="31.5" customHeight="1" thickBot="1" x14ac:dyDescent="0.55000000000000004">
      <c r="B1" s="45" t="s">
        <v>467</v>
      </c>
      <c r="E1" s="1" t="s">
        <v>560</v>
      </c>
      <c r="I1" s="49" t="s">
        <v>472</v>
      </c>
      <c r="J1" s="49" t="s">
        <v>473</v>
      </c>
      <c r="K1" s="52" t="s">
        <v>474</v>
      </c>
      <c r="L1" s="49" t="s">
        <v>475</v>
      </c>
      <c r="M1" s="49" t="s">
        <v>476</v>
      </c>
      <c r="N1" s="52" t="s">
        <v>477</v>
      </c>
      <c r="O1" s="61" t="s">
        <v>478</v>
      </c>
      <c r="P1" s="49" t="s">
        <v>479</v>
      </c>
      <c r="Q1" s="61" t="s">
        <v>480</v>
      </c>
      <c r="R1" s="49" t="s">
        <v>481</v>
      </c>
      <c r="S1" s="52" t="s">
        <v>482</v>
      </c>
      <c r="T1" s="53" t="s">
        <v>483</v>
      </c>
      <c r="U1" s="53" t="s">
        <v>484</v>
      </c>
      <c r="V1" s="53" t="s">
        <v>485</v>
      </c>
      <c r="W1" s="62" t="s">
        <v>486</v>
      </c>
      <c r="X1" s="62" t="s">
        <v>487</v>
      </c>
      <c r="Y1" s="62" t="s">
        <v>488</v>
      </c>
      <c r="Z1" s="62" t="s">
        <v>489</v>
      </c>
      <c r="AA1" s="54" t="s">
        <v>490</v>
      </c>
      <c r="AB1" s="54" t="s">
        <v>491</v>
      </c>
      <c r="AC1" s="54" t="s">
        <v>492</v>
      </c>
      <c r="AD1" s="53" t="s">
        <v>493</v>
      </c>
      <c r="AE1" s="53" t="s">
        <v>494</v>
      </c>
      <c r="AF1" s="54" t="s">
        <v>495</v>
      </c>
    </row>
    <row r="2" spans="1:32" s="55" customFormat="1" ht="105" x14ac:dyDescent="0.3">
      <c r="B2" s="44" t="s">
        <v>34</v>
      </c>
      <c r="C2" s="3" t="s">
        <v>496</v>
      </c>
      <c r="D2" s="3" t="s">
        <v>44</v>
      </c>
      <c r="E2" s="3" t="s">
        <v>45</v>
      </c>
      <c r="F2" s="3" t="s">
        <v>46</v>
      </c>
      <c r="G2" s="3" t="s">
        <v>47</v>
      </c>
      <c r="H2" s="3" t="s">
        <v>497</v>
      </c>
      <c r="I2" s="102" t="s">
        <v>498</v>
      </c>
      <c r="J2" s="102" t="s">
        <v>499</v>
      </c>
      <c r="K2" s="102" t="s">
        <v>500</v>
      </c>
      <c r="L2" s="102" t="s">
        <v>501</v>
      </c>
      <c r="M2" s="102" t="s">
        <v>502</v>
      </c>
      <c r="N2" s="103" t="s">
        <v>503</v>
      </c>
      <c r="O2" s="102" t="s">
        <v>504</v>
      </c>
      <c r="P2" s="102" t="s">
        <v>505</v>
      </c>
      <c r="Q2" s="102" t="s">
        <v>506</v>
      </c>
      <c r="R2" s="102" t="s">
        <v>507</v>
      </c>
      <c r="S2" s="102" t="s">
        <v>508</v>
      </c>
      <c r="T2" s="104" t="s">
        <v>509</v>
      </c>
      <c r="U2" s="104" t="s">
        <v>510</v>
      </c>
      <c r="V2" s="105" t="s">
        <v>511</v>
      </c>
      <c r="W2" s="104" t="s">
        <v>512</v>
      </c>
      <c r="X2" s="104" t="s">
        <v>513</v>
      </c>
      <c r="Y2" s="104" t="s">
        <v>514</v>
      </c>
      <c r="Z2" s="104" t="s">
        <v>515</v>
      </c>
      <c r="AA2" s="106" t="s">
        <v>516</v>
      </c>
      <c r="AB2" s="106" t="s">
        <v>517</v>
      </c>
      <c r="AC2" s="106" t="s">
        <v>518</v>
      </c>
      <c r="AD2" s="107" t="s">
        <v>519</v>
      </c>
      <c r="AE2" s="107" t="s">
        <v>520</v>
      </c>
      <c r="AF2" s="108" t="s">
        <v>521</v>
      </c>
    </row>
    <row r="3" spans="1:32" s="58" customFormat="1" ht="39" x14ac:dyDescent="0.3">
      <c r="A3" s="56" t="s">
        <v>470</v>
      </c>
      <c r="B3" s="57">
        <f t="shared" ref="B3:B20" si="0">IF(COUNT(I3:AF3,"")&lt;COUNTA(I3:AF3),1,0)</f>
        <v>1</v>
      </c>
      <c r="C3" s="63"/>
      <c r="D3" s="63">
        <v>1</v>
      </c>
      <c r="E3" s="63" t="s">
        <v>57</v>
      </c>
      <c r="F3" s="63" t="s">
        <v>53</v>
      </c>
      <c r="G3" s="63" t="s">
        <v>58</v>
      </c>
      <c r="H3" s="60" t="s">
        <v>59</v>
      </c>
      <c r="I3" s="109"/>
      <c r="J3" s="63"/>
      <c r="K3" s="63"/>
      <c r="L3" s="64" t="s">
        <v>522</v>
      </c>
      <c r="M3" s="67" t="s">
        <v>525</v>
      </c>
      <c r="N3" s="63"/>
      <c r="O3" s="63"/>
      <c r="P3" s="67" t="s">
        <v>526</v>
      </c>
      <c r="Q3" s="67" t="s">
        <v>526</v>
      </c>
      <c r="R3" s="63"/>
      <c r="S3" s="63"/>
      <c r="T3" s="63"/>
      <c r="U3" s="63"/>
      <c r="V3" s="63"/>
      <c r="W3" s="63"/>
      <c r="X3" s="63"/>
      <c r="Y3" s="68" t="s">
        <v>527</v>
      </c>
      <c r="Z3" s="68" t="s">
        <v>527</v>
      </c>
      <c r="AA3" s="63"/>
      <c r="AB3" s="63"/>
      <c r="AC3" s="63"/>
      <c r="AD3" s="63"/>
      <c r="AE3" s="65" t="s">
        <v>54</v>
      </c>
      <c r="AF3" s="110"/>
    </row>
    <row r="4" spans="1:32" s="58" customFormat="1" x14ac:dyDescent="0.3">
      <c r="A4" s="56" t="s">
        <v>470</v>
      </c>
      <c r="B4" s="57">
        <f t="shared" si="0"/>
        <v>1</v>
      </c>
      <c r="C4" s="63"/>
      <c r="D4" s="63">
        <v>1</v>
      </c>
      <c r="E4" s="63" t="s">
        <v>57</v>
      </c>
      <c r="F4" s="63" t="s">
        <v>56</v>
      </c>
      <c r="G4" s="63" t="s">
        <v>64</v>
      </c>
      <c r="H4" s="60" t="s">
        <v>65</v>
      </c>
      <c r="I4" s="109"/>
      <c r="J4" s="63"/>
      <c r="K4" s="63"/>
      <c r="L4" s="63"/>
      <c r="M4" s="63"/>
      <c r="N4" s="63"/>
      <c r="O4" s="63"/>
      <c r="P4" s="63" t="s">
        <v>524</v>
      </c>
      <c r="Q4" s="63" t="s">
        <v>524</v>
      </c>
      <c r="R4" s="63"/>
      <c r="S4" s="63"/>
      <c r="T4" s="63"/>
      <c r="U4" s="63"/>
      <c r="V4" s="63"/>
      <c r="W4" s="63"/>
      <c r="X4" s="63"/>
      <c r="Y4" s="63"/>
      <c r="Z4" s="63"/>
      <c r="AA4" s="63"/>
      <c r="AB4" s="63"/>
      <c r="AC4" s="63"/>
      <c r="AD4" s="63"/>
      <c r="AE4" s="65" t="s">
        <v>54</v>
      </c>
      <c r="AF4" s="110"/>
    </row>
    <row r="5" spans="1:32" s="58" customFormat="1" x14ac:dyDescent="0.3">
      <c r="A5" s="56" t="s">
        <v>470</v>
      </c>
      <c r="B5" s="57">
        <f t="shared" si="0"/>
        <v>0</v>
      </c>
      <c r="C5" s="63"/>
      <c r="D5" s="63">
        <v>1</v>
      </c>
      <c r="E5" s="63" t="s">
        <v>57</v>
      </c>
      <c r="F5" s="69" t="s">
        <v>56</v>
      </c>
      <c r="G5" s="69" t="s">
        <v>70</v>
      </c>
      <c r="H5" s="101" t="s">
        <v>71</v>
      </c>
      <c r="I5" s="109"/>
      <c r="J5" s="63"/>
      <c r="K5" s="63"/>
      <c r="L5" s="63"/>
      <c r="M5" s="63"/>
      <c r="N5" s="63"/>
      <c r="O5" s="63"/>
      <c r="P5" s="63"/>
      <c r="Q5" s="63"/>
      <c r="R5" s="63"/>
      <c r="S5" s="63"/>
      <c r="T5" s="63"/>
      <c r="U5" s="63"/>
      <c r="V5" s="63"/>
      <c r="W5" s="63"/>
      <c r="X5" s="63"/>
      <c r="Y5" s="63"/>
      <c r="Z5" s="63"/>
      <c r="AA5" s="63"/>
      <c r="AB5" s="63"/>
      <c r="AC5" s="63"/>
      <c r="AD5" s="63"/>
      <c r="AE5" s="65"/>
      <c r="AF5" s="110"/>
    </row>
    <row r="6" spans="1:32" s="58" customFormat="1" x14ac:dyDescent="0.3">
      <c r="A6" s="59" t="s">
        <v>471</v>
      </c>
      <c r="B6" s="57">
        <f t="shared" si="0"/>
        <v>0</v>
      </c>
      <c r="C6" s="63"/>
      <c r="D6" s="63">
        <v>1</v>
      </c>
      <c r="E6" s="63" t="s">
        <v>57</v>
      </c>
      <c r="F6" s="63" t="s">
        <v>56</v>
      </c>
      <c r="G6" s="63" t="s">
        <v>75</v>
      </c>
      <c r="H6" s="60" t="s">
        <v>76</v>
      </c>
      <c r="I6" s="109"/>
      <c r="J6" s="63"/>
      <c r="K6" s="63"/>
      <c r="L6" s="63"/>
      <c r="M6" s="63"/>
      <c r="N6" s="63"/>
      <c r="O6" s="63"/>
      <c r="P6" s="63"/>
      <c r="Q6" s="63"/>
      <c r="R6" s="63"/>
      <c r="S6" s="63"/>
      <c r="T6" s="63"/>
      <c r="U6" s="63"/>
      <c r="V6" s="63"/>
      <c r="W6" s="63"/>
      <c r="X6" s="63"/>
      <c r="Y6" s="63"/>
      <c r="Z6" s="63"/>
      <c r="AA6" s="63"/>
      <c r="AB6" s="63"/>
      <c r="AC6" s="63"/>
      <c r="AD6" s="63"/>
      <c r="AE6" s="65"/>
      <c r="AF6" s="110"/>
    </row>
    <row r="7" spans="1:32" s="58" customFormat="1" x14ac:dyDescent="0.3">
      <c r="A7" s="59" t="s">
        <v>471</v>
      </c>
      <c r="B7" s="57">
        <f t="shared" si="0"/>
        <v>1</v>
      </c>
      <c r="C7" s="63"/>
      <c r="D7" s="63">
        <v>1</v>
      </c>
      <c r="E7" s="63" t="s">
        <v>57</v>
      </c>
      <c r="F7" s="63" t="s">
        <v>56</v>
      </c>
      <c r="G7" s="63" t="s">
        <v>80</v>
      </c>
      <c r="H7" s="60" t="s">
        <v>81</v>
      </c>
      <c r="I7" s="109"/>
      <c r="J7" s="63"/>
      <c r="K7" s="63"/>
      <c r="L7" s="63"/>
      <c r="M7" s="63"/>
      <c r="N7" s="63"/>
      <c r="O7" s="63"/>
      <c r="P7" s="63"/>
      <c r="Q7" s="63"/>
      <c r="R7" s="63"/>
      <c r="S7" s="63"/>
      <c r="T7" s="63"/>
      <c r="U7" s="63"/>
      <c r="V7" s="63"/>
      <c r="W7" s="63"/>
      <c r="X7" s="63"/>
      <c r="Y7" s="68" t="s">
        <v>527</v>
      </c>
      <c r="Z7" s="68" t="s">
        <v>527</v>
      </c>
      <c r="AA7" s="63"/>
      <c r="AB7" s="63"/>
      <c r="AC7" s="63"/>
      <c r="AD7" s="63"/>
      <c r="AE7" s="65" t="s">
        <v>54</v>
      </c>
      <c r="AF7" s="110"/>
    </row>
    <row r="8" spans="1:32" s="58" customFormat="1" x14ac:dyDescent="0.3">
      <c r="A8" s="59" t="s">
        <v>471</v>
      </c>
      <c r="B8" s="57">
        <f t="shared" si="0"/>
        <v>0</v>
      </c>
      <c r="C8" s="63"/>
      <c r="D8" s="63">
        <v>1</v>
      </c>
      <c r="E8" s="63" t="s">
        <v>57</v>
      </c>
      <c r="F8" s="63" t="s">
        <v>56</v>
      </c>
      <c r="G8" s="63" t="s">
        <v>86</v>
      </c>
      <c r="H8" s="60" t="s">
        <v>87</v>
      </c>
      <c r="I8" s="109"/>
      <c r="J8" s="63"/>
      <c r="K8" s="63"/>
      <c r="L8" s="63"/>
      <c r="M8" s="63"/>
      <c r="N8" s="63"/>
      <c r="O8" s="63"/>
      <c r="P8" s="63"/>
      <c r="Q8" s="63"/>
      <c r="R8" s="63"/>
      <c r="S8" s="63"/>
      <c r="T8" s="63"/>
      <c r="U8" s="63"/>
      <c r="V8" s="63"/>
      <c r="W8" s="63"/>
      <c r="X8" s="63"/>
      <c r="Y8" s="63"/>
      <c r="Z8" s="63"/>
      <c r="AA8" s="63"/>
      <c r="AB8" s="63"/>
      <c r="AC8" s="63"/>
      <c r="AD8" s="63"/>
      <c r="AE8" s="65"/>
      <c r="AF8" s="110"/>
    </row>
    <row r="9" spans="1:32" s="58" customFormat="1" x14ac:dyDescent="0.3">
      <c r="A9" s="59" t="s">
        <v>471</v>
      </c>
      <c r="B9" s="57">
        <f t="shared" si="0"/>
        <v>1</v>
      </c>
      <c r="C9" s="63"/>
      <c r="D9" s="63">
        <v>1</v>
      </c>
      <c r="E9" s="63" t="s">
        <v>57</v>
      </c>
      <c r="F9" s="63" t="s">
        <v>56</v>
      </c>
      <c r="G9" s="63" t="s">
        <v>92</v>
      </c>
      <c r="H9" s="60" t="s">
        <v>93</v>
      </c>
      <c r="I9" s="109"/>
      <c r="J9" s="63"/>
      <c r="K9" s="63"/>
      <c r="L9" s="63"/>
      <c r="M9" s="63"/>
      <c r="N9" s="63"/>
      <c r="O9" s="63"/>
      <c r="P9" s="63"/>
      <c r="Q9" s="63"/>
      <c r="R9" s="63"/>
      <c r="S9" s="63"/>
      <c r="T9" s="63"/>
      <c r="U9" s="63"/>
      <c r="V9" s="63"/>
      <c r="W9" s="63"/>
      <c r="X9" s="63"/>
      <c r="Y9" s="63"/>
      <c r="Z9" s="63"/>
      <c r="AA9" s="63"/>
      <c r="AB9" s="63"/>
      <c r="AC9" s="63"/>
      <c r="AD9" s="63"/>
      <c r="AE9" s="65" t="s">
        <v>54</v>
      </c>
      <c r="AF9" s="110"/>
    </row>
    <row r="10" spans="1:32" s="58" customFormat="1" x14ac:dyDescent="0.3">
      <c r="A10" s="59" t="s">
        <v>471</v>
      </c>
      <c r="B10" s="57">
        <f t="shared" si="0"/>
        <v>0</v>
      </c>
      <c r="C10" s="63"/>
      <c r="D10" s="63">
        <v>1</v>
      </c>
      <c r="E10" s="63" t="s">
        <v>57</v>
      </c>
      <c r="F10" s="63" t="s">
        <v>56</v>
      </c>
      <c r="G10" s="63" t="s">
        <v>96</v>
      </c>
      <c r="H10" s="60" t="s">
        <v>97</v>
      </c>
      <c r="I10" s="109"/>
      <c r="J10" s="63"/>
      <c r="K10" s="63"/>
      <c r="L10" s="63"/>
      <c r="M10" s="63"/>
      <c r="N10" s="63"/>
      <c r="O10" s="63"/>
      <c r="P10" s="63"/>
      <c r="Q10" s="63"/>
      <c r="R10" s="63"/>
      <c r="S10" s="63"/>
      <c r="T10" s="63"/>
      <c r="U10" s="63"/>
      <c r="V10" s="63"/>
      <c r="W10" s="63"/>
      <c r="X10" s="63"/>
      <c r="Y10" s="63"/>
      <c r="Z10" s="63"/>
      <c r="AA10" s="63"/>
      <c r="AB10" s="63"/>
      <c r="AC10" s="63"/>
      <c r="AD10" s="63"/>
      <c r="AE10" s="63"/>
      <c r="AF10" s="110"/>
    </row>
    <row r="11" spans="1:32" s="58" customFormat="1" x14ac:dyDescent="0.3">
      <c r="A11" s="59" t="s">
        <v>471</v>
      </c>
      <c r="B11" s="57">
        <f t="shared" si="0"/>
        <v>0</v>
      </c>
      <c r="C11" s="63"/>
      <c r="D11" s="63">
        <v>1</v>
      </c>
      <c r="E11" s="63" t="s">
        <v>57</v>
      </c>
      <c r="F11" s="63" t="s">
        <v>56</v>
      </c>
      <c r="G11" s="63" t="s">
        <v>102</v>
      </c>
      <c r="H11" s="60" t="s">
        <v>103</v>
      </c>
      <c r="I11" s="109"/>
      <c r="J11" s="63"/>
      <c r="K11" s="63"/>
      <c r="L11" s="63"/>
      <c r="M11" s="63"/>
      <c r="N11" s="63"/>
      <c r="O11" s="63"/>
      <c r="P11" s="63"/>
      <c r="Q11" s="63"/>
      <c r="R11" s="63"/>
      <c r="S11" s="63"/>
      <c r="T11" s="63"/>
      <c r="U11" s="63"/>
      <c r="V11" s="63"/>
      <c r="W11" s="63"/>
      <c r="X11" s="63"/>
      <c r="Y11" s="63"/>
      <c r="Z11" s="63"/>
      <c r="AA11" s="63"/>
      <c r="AB11" s="63"/>
      <c r="AC11" s="63"/>
      <c r="AD11" s="63"/>
      <c r="AE11" s="63"/>
      <c r="AF11" s="110"/>
    </row>
    <row r="12" spans="1:32" s="58" customFormat="1" x14ac:dyDescent="0.3">
      <c r="A12" s="59" t="s">
        <v>471</v>
      </c>
      <c r="B12" s="57">
        <f t="shared" si="0"/>
        <v>0</v>
      </c>
      <c r="C12" s="63"/>
      <c r="D12" s="63">
        <v>1</v>
      </c>
      <c r="E12" s="63" t="s">
        <v>57</v>
      </c>
      <c r="F12" s="63" t="s">
        <v>56</v>
      </c>
      <c r="G12" s="63" t="s">
        <v>107</v>
      </c>
      <c r="H12" s="60" t="s">
        <v>108</v>
      </c>
      <c r="I12" s="109"/>
      <c r="J12" s="63"/>
      <c r="K12" s="63"/>
      <c r="L12" s="63"/>
      <c r="M12" s="63"/>
      <c r="N12" s="63"/>
      <c r="O12" s="63"/>
      <c r="P12" s="63"/>
      <c r="Q12" s="63"/>
      <c r="R12" s="63"/>
      <c r="S12" s="63"/>
      <c r="T12" s="63"/>
      <c r="U12" s="63"/>
      <c r="V12" s="63"/>
      <c r="W12" s="63"/>
      <c r="X12" s="63"/>
      <c r="Y12" s="63"/>
      <c r="Z12" s="63"/>
      <c r="AA12" s="63"/>
      <c r="AB12" s="63"/>
      <c r="AC12" s="63"/>
      <c r="AD12" s="63"/>
      <c r="AE12" s="63"/>
      <c r="AF12" s="110"/>
    </row>
    <row r="13" spans="1:32" s="58" customFormat="1" x14ac:dyDescent="0.3">
      <c r="A13" s="59" t="s">
        <v>471</v>
      </c>
      <c r="B13" s="57">
        <f t="shared" si="0"/>
        <v>0</v>
      </c>
      <c r="C13" s="63"/>
      <c r="D13" s="63">
        <v>1</v>
      </c>
      <c r="E13" s="63" t="s">
        <v>57</v>
      </c>
      <c r="F13" s="63" t="s">
        <v>56</v>
      </c>
      <c r="G13" s="63" t="s">
        <v>111</v>
      </c>
      <c r="H13" s="60" t="s">
        <v>112</v>
      </c>
      <c r="I13" s="109"/>
      <c r="J13" s="63"/>
      <c r="K13" s="63"/>
      <c r="L13" s="63"/>
      <c r="M13" s="63"/>
      <c r="N13" s="63"/>
      <c r="O13" s="63"/>
      <c r="P13" s="63"/>
      <c r="Q13" s="63"/>
      <c r="R13" s="63"/>
      <c r="S13" s="63"/>
      <c r="T13" s="63"/>
      <c r="U13" s="63"/>
      <c r="V13" s="63"/>
      <c r="W13" s="63"/>
      <c r="X13" s="63"/>
      <c r="Y13" s="63"/>
      <c r="Z13" s="63"/>
      <c r="AA13" s="63"/>
      <c r="AB13" s="63"/>
      <c r="AC13" s="63"/>
      <c r="AD13" s="63"/>
      <c r="AE13" s="63"/>
      <c r="AF13" s="110"/>
    </row>
    <row r="14" spans="1:32" s="58" customFormat="1" x14ac:dyDescent="0.3">
      <c r="A14" s="59" t="s">
        <v>471</v>
      </c>
      <c r="B14" s="57">
        <f t="shared" si="0"/>
        <v>1</v>
      </c>
      <c r="C14" s="63"/>
      <c r="D14" s="63">
        <v>1</v>
      </c>
      <c r="E14" s="63" t="s">
        <v>57</v>
      </c>
      <c r="F14" s="63" t="s">
        <v>56</v>
      </c>
      <c r="G14" s="63" t="s">
        <v>115</v>
      </c>
      <c r="H14" s="60" t="s">
        <v>116</v>
      </c>
      <c r="I14" s="109"/>
      <c r="J14" s="63"/>
      <c r="K14" s="63"/>
      <c r="L14" s="63" t="s">
        <v>523</v>
      </c>
      <c r="M14" s="63"/>
      <c r="N14" s="63"/>
      <c r="O14" s="63"/>
      <c r="P14" s="63"/>
      <c r="Q14" s="63"/>
      <c r="R14" s="63"/>
      <c r="S14" s="63"/>
      <c r="T14" s="63"/>
      <c r="U14" s="63"/>
      <c r="V14" s="63"/>
      <c r="W14" s="63"/>
      <c r="X14" s="63"/>
      <c r="Y14" s="63"/>
      <c r="Z14" s="63"/>
      <c r="AA14" s="63"/>
      <c r="AB14" s="63"/>
      <c r="AC14" s="63"/>
      <c r="AD14" s="63"/>
      <c r="AE14" s="65" t="s">
        <v>54</v>
      </c>
      <c r="AF14" s="110"/>
    </row>
    <row r="15" spans="1:32" s="58" customFormat="1" x14ac:dyDescent="0.3">
      <c r="A15" s="59" t="s">
        <v>471</v>
      </c>
      <c r="B15" s="57">
        <f t="shared" si="0"/>
        <v>0</v>
      </c>
      <c r="C15" s="63"/>
      <c r="D15" s="63">
        <v>1</v>
      </c>
      <c r="E15" s="63" t="s">
        <v>57</v>
      </c>
      <c r="F15" s="63" t="s">
        <v>56</v>
      </c>
      <c r="G15" s="63" t="s">
        <v>121</v>
      </c>
      <c r="H15" s="60" t="s">
        <v>122</v>
      </c>
      <c r="I15" s="109"/>
      <c r="J15" s="63"/>
      <c r="K15" s="63"/>
      <c r="L15" s="63"/>
      <c r="M15" s="63"/>
      <c r="N15" s="63"/>
      <c r="O15" s="63"/>
      <c r="P15" s="63"/>
      <c r="Q15" s="63"/>
      <c r="R15" s="63"/>
      <c r="S15" s="63"/>
      <c r="T15" s="63"/>
      <c r="U15" s="63"/>
      <c r="V15" s="63"/>
      <c r="W15" s="63"/>
      <c r="X15" s="63"/>
      <c r="Y15" s="63"/>
      <c r="Z15" s="63"/>
      <c r="AA15" s="63"/>
      <c r="AB15" s="63"/>
      <c r="AC15" s="63"/>
      <c r="AD15" s="63"/>
      <c r="AE15" s="63"/>
      <c r="AF15" s="110"/>
    </row>
    <row r="16" spans="1:32" s="58" customFormat="1" x14ac:dyDescent="0.3">
      <c r="A16" s="59" t="s">
        <v>471</v>
      </c>
      <c r="B16" s="57">
        <f t="shared" si="0"/>
        <v>0</v>
      </c>
      <c r="C16" s="63"/>
      <c r="D16" s="63">
        <v>1</v>
      </c>
      <c r="E16" s="63" t="s">
        <v>57</v>
      </c>
      <c r="F16" s="63" t="s">
        <v>56</v>
      </c>
      <c r="G16" s="63" t="s">
        <v>126</v>
      </c>
      <c r="H16" s="60" t="s">
        <v>127</v>
      </c>
      <c r="I16" s="109"/>
      <c r="J16" s="63"/>
      <c r="K16" s="63"/>
      <c r="L16" s="63"/>
      <c r="M16" s="63"/>
      <c r="N16" s="63"/>
      <c r="O16" s="63"/>
      <c r="P16" s="63"/>
      <c r="Q16" s="63"/>
      <c r="R16" s="63"/>
      <c r="S16" s="63"/>
      <c r="T16" s="63"/>
      <c r="U16" s="63"/>
      <c r="V16" s="63"/>
      <c r="W16" s="63"/>
      <c r="X16" s="63"/>
      <c r="Y16" s="63"/>
      <c r="Z16" s="63"/>
      <c r="AA16" s="63"/>
      <c r="AB16" s="63"/>
      <c r="AC16" s="63"/>
      <c r="AD16" s="63"/>
      <c r="AE16" s="63"/>
      <c r="AF16" s="110"/>
    </row>
    <row r="17" spans="1:32" s="58" customFormat="1" x14ac:dyDescent="0.3">
      <c r="A17" s="59" t="s">
        <v>471</v>
      </c>
      <c r="B17" s="57">
        <f t="shared" si="0"/>
        <v>0</v>
      </c>
      <c r="C17" s="63"/>
      <c r="D17" s="63">
        <v>1</v>
      </c>
      <c r="E17" s="63" t="s">
        <v>57</v>
      </c>
      <c r="F17" s="63" t="s">
        <v>56</v>
      </c>
      <c r="G17" s="63" t="s">
        <v>128</v>
      </c>
      <c r="H17" s="60" t="s">
        <v>129</v>
      </c>
      <c r="I17" s="109"/>
      <c r="J17" s="63"/>
      <c r="K17" s="63"/>
      <c r="L17" s="63"/>
      <c r="M17" s="63"/>
      <c r="N17" s="63"/>
      <c r="O17" s="63"/>
      <c r="P17" s="63"/>
      <c r="Q17" s="63"/>
      <c r="R17" s="63"/>
      <c r="S17" s="63"/>
      <c r="T17" s="63"/>
      <c r="U17" s="63"/>
      <c r="V17" s="63"/>
      <c r="W17" s="63"/>
      <c r="X17" s="63"/>
      <c r="Y17" s="63"/>
      <c r="Z17" s="63"/>
      <c r="AA17" s="63"/>
      <c r="AB17" s="63"/>
      <c r="AC17" s="63"/>
      <c r="AD17" s="63"/>
      <c r="AE17" s="63"/>
      <c r="AF17" s="110"/>
    </row>
    <row r="18" spans="1:32" s="58" customFormat="1" x14ac:dyDescent="0.3">
      <c r="A18" s="59" t="s">
        <v>471</v>
      </c>
      <c r="B18" s="57">
        <f t="shared" si="0"/>
        <v>0</v>
      </c>
      <c r="C18" s="63"/>
      <c r="D18" s="63">
        <v>1</v>
      </c>
      <c r="E18" s="63" t="s">
        <v>57</v>
      </c>
      <c r="F18" s="63" t="s">
        <v>56</v>
      </c>
      <c r="G18" s="63" t="s">
        <v>133</v>
      </c>
      <c r="H18" s="60" t="s">
        <v>134</v>
      </c>
      <c r="I18" s="109"/>
      <c r="J18" s="63"/>
      <c r="K18" s="63"/>
      <c r="L18" s="63"/>
      <c r="M18" s="63"/>
      <c r="N18" s="63"/>
      <c r="O18" s="63"/>
      <c r="P18" s="63"/>
      <c r="Q18" s="63"/>
      <c r="R18" s="63"/>
      <c r="S18" s="63"/>
      <c r="T18" s="63"/>
      <c r="U18" s="63"/>
      <c r="V18" s="63"/>
      <c r="W18" s="63"/>
      <c r="X18" s="63"/>
      <c r="Y18" s="63"/>
      <c r="Z18" s="63"/>
      <c r="AA18" s="63"/>
      <c r="AB18" s="63"/>
      <c r="AC18" s="63"/>
      <c r="AD18" s="63"/>
      <c r="AE18" s="63"/>
      <c r="AF18" s="110"/>
    </row>
    <row r="19" spans="1:32" s="58" customFormat="1" x14ac:dyDescent="0.3">
      <c r="A19" s="59" t="s">
        <v>471</v>
      </c>
      <c r="B19" s="57">
        <f t="shared" si="0"/>
        <v>0</v>
      </c>
      <c r="C19" s="63"/>
      <c r="D19" s="63">
        <v>1</v>
      </c>
      <c r="E19" s="63" t="s">
        <v>57</v>
      </c>
      <c r="F19" s="63" t="s">
        <v>56</v>
      </c>
      <c r="G19" s="63" t="s">
        <v>137</v>
      </c>
      <c r="H19" s="60" t="s">
        <v>138</v>
      </c>
      <c r="I19" s="109"/>
      <c r="J19" s="63"/>
      <c r="K19" s="63"/>
      <c r="L19" s="63"/>
      <c r="M19" s="63"/>
      <c r="N19" s="63"/>
      <c r="O19" s="63"/>
      <c r="P19" s="63"/>
      <c r="Q19" s="63"/>
      <c r="R19" s="63"/>
      <c r="S19" s="63"/>
      <c r="T19" s="63"/>
      <c r="U19" s="63"/>
      <c r="V19" s="63"/>
      <c r="W19" s="63"/>
      <c r="X19" s="63"/>
      <c r="Y19" s="63"/>
      <c r="Z19" s="63"/>
      <c r="AA19" s="63"/>
      <c r="AB19" s="63"/>
      <c r="AC19" s="63"/>
      <c r="AD19" s="63"/>
      <c r="AE19" s="63"/>
      <c r="AF19" s="110"/>
    </row>
    <row r="20" spans="1:32" s="58" customFormat="1" x14ac:dyDescent="0.3">
      <c r="A20" s="59" t="s">
        <v>471</v>
      </c>
      <c r="B20" s="57">
        <f t="shared" si="0"/>
        <v>1</v>
      </c>
      <c r="C20" s="63"/>
      <c r="D20" s="63">
        <v>1</v>
      </c>
      <c r="E20" s="63" t="s">
        <v>57</v>
      </c>
      <c r="F20" s="63" t="s">
        <v>56</v>
      </c>
      <c r="G20" s="63" t="s">
        <v>142</v>
      </c>
      <c r="H20" s="60" t="s">
        <v>143</v>
      </c>
      <c r="I20" s="109"/>
      <c r="J20" s="63"/>
      <c r="K20" s="63"/>
      <c r="L20" s="63" t="s">
        <v>54</v>
      </c>
      <c r="M20" s="63"/>
      <c r="N20" s="63"/>
      <c r="O20" s="63"/>
      <c r="P20" s="63" t="s">
        <v>524</v>
      </c>
      <c r="Q20" s="63" t="s">
        <v>524</v>
      </c>
      <c r="R20" s="63"/>
      <c r="S20" s="63"/>
      <c r="T20" s="63"/>
      <c r="U20" s="63"/>
      <c r="V20" s="63"/>
      <c r="W20" s="63"/>
      <c r="X20" s="63"/>
      <c r="Y20" s="63"/>
      <c r="Z20" s="63"/>
      <c r="AA20" s="63"/>
      <c r="AB20" s="63"/>
      <c r="AC20" s="63"/>
      <c r="AD20" s="63"/>
      <c r="AE20" s="63"/>
      <c r="AF20" s="110"/>
    </row>
  </sheetData>
  <autoFilter ref="A2:H20" xr:uid="{89CE421E-64E3-4AFD-959D-5953B15B38A8}"/>
  <hyperlinks>
    <hyperlink ref="I1" r:id="rId1" xr:uid="{07AE0713-57C6-4458-A4D0-89A16ECFA04B}"/>
    <hyperlink ref="J1" r:id="rId2" xr:uid="{70E02594-6A74-4FC9-A4A4-CB67AE4C38C7}"/>
    <hyperlink ref="L1" r:id="rId3" xr:uid="{6DF3852F-8353-4706-8658-56FB99807240}"/>
    <hyperlink ref="M1" r:id="rId4" xr:uid="{C8926DE9-9C30-42B2-A99D-A5095D0D6EF7}"/>
    <hyperlink ref="P1" r:id="rId5" xr:uid="{33202A5C-13ED-430E-9A0A-C98B56EA36FD}"/>
    <hyperlink ref="T1" r:id="rId6" xr:uid="{F413E339-C17E-4F3F-9C95-33273856357F}"/>
    <hyperlink ref="R1" r:id="rId7" xr:uid="{BE0CEBD7-3AD8-44E1-959B-BF8E995E08D0}"/>
    <hyperlink ref="U1" r:id="rId8" xr:uid="{13A0432F-46F9-42D6-AA24-72DF41B08466}"/>
    <hyperlink ref="AA1" r:id="rId9" xr:uid="{4897F636-5E76-438D-B9B7-8982E8E83E60}"/>
    <hyperlink ref="AB1" r:id="rId10" xr:uid="{C4318137-2FF2-4CE0-A1FC-A5126F979843}"/>
    <hyperlink ref="AC1" r:id="rId11" xr:uid="{88EA094B-5118-4C29-BFC3-12B0E44C1C33}"/>
    <hyperlink ref="AD1" r:id="rId12" xr:uid="{C5B03E8D-AC45-4EA1-B815-15A9A1933D8F}"/>
    <hyperlink ref="AE1" r:id="rId13" xr:uid="{787F7F25-D4F6-49D6-B3A0-6A830BCFCCE2}"/>
    <hyperlink ref="AF1" r:id="rId14" xr:uid="{05A74B0C-A8BE-4DC8-9D47-C887EDF9291D}"/>
    <hyperlink ref="Z1" r:id="rId15" xr:uid="{2B7BBC1E-3F6C-4343-9D63-57B93C526712}"/>
    <hyperlink ref="Y1" r:id="rId16" xr:uid="{C557B38A-314A-4738-B76A-A31F21F36C5F}"/>
    <hyperlink ref="X1" r:id="rId17" xr:uid="{EC263D8B-9588-4293-802F-840E62CB2B67}"/>
    <hyperlink ref="W1" r:id="rId18" xr:uid="{3A78ACFF-C042-481C-A9B3-1F14AE3F5E53}"/>
    <hyperlink ref="V1" r:id="rId19" xr:uid="{C63C92D8-8A7C-47FB-951A-979C3D95DB17}"/>
    <hyperlink ref="Q1" r:id="rId20" xr:uid="{ECF461EA-8952-44C5-8AC2-1F0A269AF7A6}"/>
    <hyperlink ref="O1" r:id="rId21" xr:uid="{D8877215-759A-4B48-AA00-A4D498420DE2}"/>
    <hyperlink ref="N1" r:id="rId22" xr:uid="{C9929FC0-7FAF-4C96-B5F7-A7411B325E82}"/>
    <hyperlink ref="S1" r:id="rId23" xr:uid="{DC454E0F-DA74-4BC6-802E-FF7341E75963}"/>
    <hyperlink ref="K1" r:id="rId24" xr:uid="{2DB020C2-9ECC-4F53-ABC6-0BE5D7E43BEF}"/>
    <hyperlink ref="L3" r:id="rId25" xr:uid="{D472DF49-ADB4-4085-8C7C-1749CD20F20C}"/>
    <hyperlink ref="V2" r:id="rId26" xr:uid="{85714CA5-77A5-4A92-9F13-D22495745352}"/>
    <hyperlink ref="B1" location="'Table 2'!A1" display="Back to map" xr:uid="{0AE68FB6-7E3C-43E3-9F03-D74A988DC37A}"/>
  </hyperlinks>
  <pageMargins left="0.7" right="0.7" top="0.75" bottom="0.75" header="0.3" footer="0.3"/>
  <pageSetup paperSize="9" orientation="portrait" r:id="rId27"/>
  <legacyDrawing r:id="rId2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2176-A019-4EB5-BB46-5AF8D7D8463E}">
  <dimension ref="A1:AF24"/>
  <sheetViews>
    <sheetView zoomScaleNormal="100" workbookViewId="0">
      <pane xSplit="8" ySplit="2" topLeftCell="K3" activePane="bottomRight" state="frozen"/>
      <selection pane="topRight" activeCell="I1" sqref="I1"/>
      <selection pane="bottomLeft" activeCell="A3" sqref="A3"/>
      <selection pane="bottomRight" activeCell="Q3" sqref="Q3:Q20"/>
    </sheetView>
  </sheetViews>
  <sheetFormatPr defaultColWidth="9.1796875" defaultRowHeight="14.5" x14ac:dyDescent="0.25"/>
  <cols>
    <col min="1" max="2" width="9.1796875" style="71"/>
    <col min="3" max="4" width="0" style="71" hidden="1" customWidth="1"/>
    <col min="5" max="5" width="8" style="71" customWidth="1"/>
    <col min="6" max="6" width="7.54296875" style="71" customWidth="1"/>
    <col min="7" max="7" width="28.81640625" style="71" customWidth="1"/>
    <col min="8" max="8" width="12.54296875" style="71" customWidth="1"/>
    <col min="9" max="9" width="26.54296875" style="71" hidden="1" customWidth="1"/>
    <col min="10" max="10" width="38.453125" style="71" hidden="1" customWidth="1"/>
    <col min="11" max="15" width="9.1796875" style="86" customWidth="1"/>
    <col min="16" max="16" width="9.1796875" style="87" customWidth="1"/>
    <col min="17" max="22" width="13.26953125" style="86" customWidth="1"/>
    <col min="23" max="23" width="9.1796875" style="71" customWidth="1"/>
    <col min="24" max="31" width="9.1796875" style="71"/>
    <col min="32" max="32" width="9.1796875" style="81"/>
    <col min="33" max="16384" width="9.1796875" style="71"/>
  </cols>
  <sheetData>
    <row r="1" spans="1:32" ht="28.5" thickBot="1" x14ac:dyDescent="0.55000000000000004">
      <c r="B1" s="45" t="s">
        <v>467</v>
      </c>
      <c r="E1" s="1" t="s">
        <v>564</v>
      </c>
      <c r="K1" s="205" t="s">
        <v>528</v>
      </c>
      <c r="L1" s="206"/>
      <c r="M1" s="206"/>
      <c r="N1" s="206"/>
      <c r="O1" s="206"/>
      <c r="P1" s="207"/>
      <c r="Q1" s="205" t="s">
        <v>561</v>
      </c>
      <c r="R1" s="206"/>
      <c r="S1" s="206"/>
      <c r="T1" s="206"/>
      <c r="U1" s="206"/>
      <c r="V1" s="208"/>
      <c r="W1" s="72"/>
      <c r="X1" s="72"/>
      <c r="Y1" s="72"/>
      <c r="Z1" s="72"/>
      <c r="AA1" s="72"/>
      <c r="AB1" s="72"/>
      <c r="AC1" s="72"/>
      <c r="AD1" s="72"/>
      <c r="AE1" s="72"/>
      <c r="AF1" s="73"/>
    </row>
    <row r="2" spans="1:32" s="74" customFormat="1" ht="103.5" thickBot="1" x14ac:dyDescent="0.3">
      <c r="B2" s="75" t="s">
        <v>34</v>
      </c>
      <c r="C2" s="10" t="s">
        <v>496</v>
      </c>
      <c r="D2" s="10" t="s">
        <v>44</v>
      </c>
      <c r="E2" s="3" t="s">
        <v>45</v>
      </c>
      <c r="F2" s="3" t="s">
        <v>46</v>
      </c>
      <c r="G2" s="3" t="s">
        <v>47</v>
      </c>
      <c r="H2" s="92" t="s">
        <v>497</v>
      </c>
      <c r="I2" s="97" t="s">
        <v>529</v>
      </c>
      <c r="J2" s="97" t="s">
        <v>530</v>
      </c>
      <c r="K2" s="98" t="s">
        <v>531</v>
      </c>
      <c r="L2" s="89" t="s">
        <v>457</v>
      </c>
      <c r="M2" s="89" t="s">
        <v>532</v>
      </c>
      <c r="N2" s="89" t="s">
        <v>533</v>
      </c>
      <c r="O2" s="89" t="s">
        <v>534</v>
      </c>
      <c r="P2" s="90" t="s">
        <v>535</v>
      </c>
      <c r="Q2" s="88" t="s">
        <v>536</v>
      </c>
      <c r="R2" s="89" t="s">
        <v>537</v>
      </c>
      <c r="S2" s="89" t="s">
        <v>538</v>
      </c>
      <c r="T2" s="89" t="s">
        <v>539</v>
      </c>
      <c r="U2" s="89" t="s">
        <v>540</v>
      </c>
      <c r="V2" s="91" t="s">
        <v>541</v>
      </c>
      <c r="W2" s="76"/>
      <c r="X2" s="76"/>
      <c r="Y2" s="76"/>
      <c r="Z2" s="76"/>
      <c r="AA2" s="76"/>
      <c r="AB2" s="76"/>
      <c r="AC2" s="76"/>
      <c r="AD2" s="76"/>
      <c r="AE2" s="76"/>
      <c r="AF2" s="76"/>
    </row>
    <row r="3" spans="1:32" s="70" customFormat="1" x14ac:dyDescent="0.25">
      <c r="A3" s="79" t="s">
        <v>470</v>
      </c>
      <c r="B3" s="77">
        <f t="shared" ref="B3:B20" si="0">IF(COUNT(K3:V3,"")&lt;COUNTA(K3:V3),1,0)</f>
        <v>1</v>
      </c>
      <c r="C3" s="83"/>
      <c r="D3" s="83">
        <v>1</v>
      </c>
      <c r="E3" s="83" t="s">
        <v>57</v>
      </c>
      <c r="F3" s="83" t="s">
        <v>53</v>
      </c>
      <c r="G3" s="83" t="s">
        <v>58</v>
      </c>
      <c r="H3" s="99" t="s">
        <v>59</v>
      </c>
      <c r="I3" s="83" t="s">
        <v>543</v>
      </c>
      <c r="J3" s="83" t="s">
        <v>529</v>
      </c>
      <c r="K3" s="84" t="s">
        <v>54</v>
      </c>
      <c r="L3" s="84"/>
      <c r="M3" s="84" t="s">
        <v>54</v>
      </c>
      <c r="N3" s="84" t="s">
        <v>54</v>
      </c>
      <c r="O3" s="84" t="s">
        <v>54</v>
      </c>
      <c r="P3" s="85"/>
      <c r="Q3" s="84" t="s">
        <v>542</v>
      </c>
      <c r="R3" s="84"/>
      <c r="S3" s="84"/>
      <c r="T3" s="84"/>
      <c r="U3" s="84"/>
      <c r="V3" s="84"/>
      <c r="AB3" s="78"/>
      <c r="AC3" s="78"/>
      <c r="AD3" s="78"/>
      <c r="AF3" s="78"/>
    </row>
    <row r="4" spans="1:32" s="70" customFormat="1" x14ac:dyDescent="0.25">
      <c r="A4" s="79" t="s">
        <v>470</v>
      </c>
      <c r="B4" s="77">
        <f t="shared" si="0"/>
        <v>1</v>
      </c>
      <c r="C4" s="83"/>
      <c r="D4" s="83">
        <v>1</v>
      </c>
      <c r="E4" s="83" t="s">
        <v>57</v>
      </c>
      <c r="F4" s="83" t="s">
        <v>56</v>
      </c>
      <c r="G4" s="83" t="s">
        <v>64</v>
      </c>
      <c r="H4" s="99" t="s">
        <v>65</v>
      </c>
      <c r="I4" s="83" t="s">
        <v>544</v>
      </c>
      <c r="J4" s="83" t="s">
        <v>545</v>
      </c>
      <c r="K4" s="84"/>
      <c r="L4" s="84"/>
      <c r="M4" s="84" t="s">
        <v>54</v>
      </c>
      <c r="N4" s="84"/>
      <c r="O4" s="84"/>
      <c r="P4" s="85"/>
      <c r="Q4" s="84" t="s">
        <v>542</v>
      </c>
      <c r="R4" s="84"/>
      <c r="S4" s="84"/>
      <c r="T4" s="84"/>
      <c r="U4" s="84"/>
      <c r="V4" s="84"/>
      <c r="AF4" s="78"/>
    </row>
    <row r="5" spans="1:32" s="70" customFormat="1" x14ac:dyDescent="0.25">
      <c r="A5" s="79" t="s">
        <v>470</v>
      </c>
      <c r="B5" s="77">
        <f t="shared" si="0"/>
        <v>1</v>
      </c>
      <c r="C5" s="83"/>
      <c r="D5" s="83">
        <v>1</v>
      </c>
      <c r="E5" s="83" t="s">
        <v>57</v>
      </c>
      <c r="F5" s="83" t="s">
        <v>56</v>
      </c>
      <c r="G5" s="83" t="s">
        <v>70</v>
      </c>
      <c r="H5" s="99" t="s">
        <v>71</v>
      </c>
      <c r="I5" s="83" t="s">
        <v>544</v>
      </c>
      <c r="J5" s="83" t="s">
        <v>546</v>
      </c>
      <c r="K5" s="84"/>
      <c r="L5" s="84"/>
      <c r="M5" s="84" t="s">
        <v>54</v>
      </c>
      <c r="N5" s="84"/>
      <c r="O5" s="84"/>
      <c r="P5" s="85"/>
      <c r="Q5" s="84" t="s">
        <v>542</v>
      </c>
      <c r="R5" s="84"/>
      <c r="S5" s="84"/>
      <c r="T5" s="84"/>
      <c r="U5" s="84"/>
      <c r="V5" s="84"/>
      <c r="AF5" s="78"/>
    </row>
    <row r="6" spans="1:32" s="70" customFormat="1" x14ac:dyDescent="0.25">
      <c r="A6" s="80" t="s">
        <v>471</v>
      </c>
      <c r="B6" s="77">
        <f t="shared" si="0"/>
        <v>1</v>
      </c>
      <c r="C6" s="83"/>
      <c r="D6" s="83">
        <v>1</v>
      </c>
      <c r="E6" s="83" t="s">
        <v>57</v>
      </c>
      <c r="F6" s="83" t="s">
        <v>56</v>
      </c>
      <c r="G6" s="83" t="s">
        <v>75</v>
      </c>
      <c r="H6" s="99" t="s">
        <v>76</v>
      </c>
      <c r="I6" s="83" t="s">
        <v>544</v>
      </c>
      <c r="J6" s="83" t="s">
        <v>547</v>
      </c>
      <c r="K6" s="84"/>
      <c r="L6" s="84"/>
      <c r="M6" s="84" t="s">
        <v>54</v>
      </c>
      <c r="N6" s="84"/>
      <c r="O6" s="84"/>
      <c r="P6" s="85"/>
      <c r="Q6" s="84" t="s">
        <v>542</v>
      </c>
      <c r="R6" s="84"/>
      <c r="S6" s="84"/>
      <c r="T6" s="84"/>
      <c r="U6" s="84"/>
      <c r="V6" s="84"/>
      <c r="AF6" s="78"/>
    </row>
    <row r="7" spans="1:32" s="70" customFormat="1" x14ac:dyDescent="0.25">
      <c r="A7" s="80" t="s">
        <v>471</v>
      </c>
      <c r="B7" s="77">
        <f t="shared" si="0"/>
        <v>1</v>
      </c>
      <c r="C7" s="83"/>
      <c r="D7" s="83">
        <v>1</v>
      </c>
      <c r="E7" s="83" t="s">
        <v>57</v>
      </c>
      <c r="F7" s="83" t="s">
        <v>56</v>
      </c>
      <c r="G7" s="83" t="s">
        <v>80</v>
      </c>
      <c r="H7" s="99" t="s">
        <v>81</v>
      </c>
      <c r="I7" s="83" t="s">
        <v>544</v>
      </c>
      <c r="J7" s="83" t="s">
        <v>548</v>
      </c>
      <c r="K7" s="84"/>
      <c r="L7" s="84"/>
      <c r="M7" s="84" t="s">
        <v>54</v>
      </c>
      <c r="N7" s="84"/>
      <c r="O7" s="84"/>
      <c r="P7" s="85"/>
      <c r="Q7" s="84" t="s">
        <v>542</v>
      </c>
      <c r="R7" s="84"/>
      <c r="S7" s="84"/>
      <c r="T7" s="84"/>
      <c r="U7" s="84"/>
      <c r="V7" s="84"/>
      <c r="AB7" s="78"/>
      <c r="AC7" s="78"/>
      <c r="AD7" s="78"/>
      <c r="AF7" s="78"/>
    </row>
    <row r="8" spans="1:32" s="70" customFormat="1" x14ac:dyDescent="0.25">
      <c r="A8" s="80" t="s">
        <v>471</v>
      </c>
      <c r="B8" s="77">
        <f t="shared" si="0"/>
        <v>1</v>
      </c>
      <c r="C8" s="83"/>
      <c r="D8" s="83">
        <v>1</v>
      </c>
      <c r="E8" s="83" t="s">
        <v>57</v>
      </c>
      <c r="F8" s="83" t="s">
        <v>56</v>
      </c>
      <c r="G8" s="83" t="s">
        <v>86</v>
      </c>
      <c r="H8" s="99" t="s">
        <v>87</v>
      </c>
      <c r="I8" s="83" t="s">
        <v>549</v>
      </c>
      <c r="J8" s="83" t="s">
        <v>529</v>
      </c>
      <c r="K8" s="84" t="s">
        <v>54</v>
      </c>
      <c r="L8" s="84"/>
      <c r="M8" s="84" t="s">
        <v>54</v>
      </c>
      <c r="N8" s="84"/>
      <c r="O8" s="84"/>
      <c r="P8" s="85"/>
      <c r="Q8" s="84" t="s">
        <v>542</v>
      </c>
      <c r="R8" s="84"/>
      <c r="S8" s="84"/>
      <c r="T8" s="84"/>
      <c r="U8" s="84"/>
      <c r="V8" s="84"/>
      <c r="AF8" s="78"/>
    </row>
    <row r="9" spans="1:32" s="70" customFormat="1" x14ac:dyDescent="0.25">
      <c r="A9" s="80" t="s">
        <v>471</v>
      </c>
      <c r="B9" s="77">
        <f t="shared" si="0"/>
        <v>1</v>
      </c>
      <c r="C9" s="83"/>
      <c r="D9" s="83">
        <v>1</v>
      </c>
      <c r="E9" s="83" t="s">
        <v>57</v>
      </c>
      <c r="F9" s="83" t="s">
        <v>56</v>
      </c>
      <c r="G9" s="83" t="s">
        <v>92</v>
      </c>
      <c r="H9" s="99" t="s">
        <v>93</v>
      </c>
      <c r="I9" s="83" t="s">
        <v>544</v>
      </c>
      <c r="J9" s="83" t="s">
        <v>550</v>
      </c>
      <c r="K9" s="84"/>
      <c r="L9" s="84"/>
      <c r="M9" s="84" t="s">
        <v>54</v>
      </c>
      <c r="N9" s="84"/>
      <c r="O9" s="84"/>
      <c r="P9" s="85"/>
      <c r="Q9" s="84" t="s">
        <v>542</v>
      </c>
      <c r="R9" s="84"/>
      <c r="S9" s="84"/>
      <c r="T9" s="84"/>
      <c r="U9" s="84"/>
      <c r="V9" s="84"/>
      <c r="AF9" s="78"/>
    </row>
    <row r="10" spans="1:32" s="70" customFormat="1" x14ac:dyDescent="0.25">
      <c r="A10" s="80" t="s">
        <v>471</v>
      </c>
      <c r="B10" s="77">
        <f t="shared" si="0"/>
        <v>1</v>
      </c>
      <c r="C10" s="83"/>
      <c r="D10" s="83">
        <v>1</v>
      </c>
      <c r="E10" s="83" t="s">
        <v>57</v>
      </c>
      <c r="F10" s="83" t="s">
        <v>56</v>
      </c>
      <c r="G10" s="83" t="s">
        <v>96</v>
      </c>
      <c r="H10" s="99" t="s">
        <v>97</v>
      </c>
      <c r="I10" s="83" t="s">
        <v>544</v>
      </c>
      <c r="J10" s="83" t="s">
        <v>551</v>
      </c>
      <c r="K10" s="84"/>
      <c r="L10" s="84"/>
      <c r="M10" s="84" t="s">
        <v>54</v>
      </c>
      <c r="N10" s="84"/>
      <c r="O10" s="84"/>
      <c r="P10" s="85"/>
      <c r="Q10" s="84" t="s">
        <v>542</v>
      </c>
      <c r="R10" s="84"/>
      <c r="S10" s="84"/>
      <c r="T10" s="84"/>
      <c r="U10" s="84"/>
      <c r="V10" s="84"/>
      <c r="AF10" s="78"/>
    </row>
    <row r="11" spans="1:32" s="70" customFormat="1" x14ac:dyDescent="0.25">
      <c r="A11" s="80" t="s">
        <v>471</v>
      </c>
      <c r="B11" s="77">
        <f t="shared" si="0"/>
        <v>1</v>
      </c>
      <c r="C11" s="83"/>
      <c r="D11" s="83">
        <v>1</v>
      </c>
      <c r="E11" s="83" t="s">
        <v>57</v>
      </c>
      <c r="F11" s="83" t="s">
        <v>56</v>
      </c>
      <c r="G11" s="83" t="s">
        <v>102</v>
      </c>
      <c r="H11" s="99" t="s">
        <v>103</v>
      </c>
      <c r="I11" s="83" t="s">
        <v>544</v>
      </c>
      <c r="J11" s="83" t="s">
        <v>552</v>
      </c>
      <c r="K11" s="84"/>
      <c r="L11" s="84"/>
      <c r="M11" s="84" t="s">
        <v>54</v>
      </c>
      <c r="N11" s="84"/>
      <c r="O11" s="84"/>
      <c r="P11" s="85"/>
      <c r="Q11" s="84" t="s">
        <v>542</v>
      </c>
      <c r="R11" s="84"/>
      <c r="S11" s="84"/>
      <c r="T11" s="84"/>
      <c r="U11" s="84"/>
      <c r="V11" s="84"/>
      <c r="AF11" s="78"/>
    </row>
    <row r="12" spans="1:32" s="70" customFormat="1" x14ac:dyDescent="0.25">
      <c r="A12" s="80" t="s">
        <v>471</v>
      </c>
      <c r="B12" s="77">
        <f t="shared" si="0"/>
        <v>1</v>
      </c>
      <c r="C12" s="83"/>
      <c r="D12" s="83">
        <v>1</v>
      </c>
      <c r="E12" s="83" t="s">
        <v>57</v>
      </c>
      <c r="F12" s="83" t="s">
        <v>56</v>
      </c>
      <c r="G12" s="83" t="s">
        <v>107</v>
      </c>
      <c r="H12" s="100" t="s">
        <v>108</v>
      </c>
      <c r="I12" s="83" t="s">
        <v>544</v>
      </c>
      <c r="J12" s="83" t="s">
        <v>552</v>
      </c>
      <c r="K12" s="84"/>
      <c r="L12" s="84"/>
      <c r="M12" s="84" t="s">
        <v>54</v>
      </c>
      <c r="N12" s="84"/>
      <c r="O12" s="84"/>
      <c r="P12" s="85"/>
      <c r="Q12" s="84" t="s">
        <v>542</v>
      </c>
      <c r="R12" s="84"/>
      <c r="S12" s="84"/>
      <c r="T12" s="84"/>
      <c r="U12" s="84"/>
      <c r="V12" s="84"/>
      <c r="AF12" s="78"/>
    </row>
    <row r="13" spans="1:32" s="70" customFormat="1" x14ac:dyDescent="0.25">
      <c r="A13" s="80" t="s">
        <v>471</v>
      </c>
      <c r="B13" s="77">
        <f t="shared" si="0"/>
        <v>1</v>
      </c>
      <c r="C13" s="83"/>
      <c r="D13" s="83">
        <v>1</v>
      </c>
      <c r="E13" s="83" t="s">
        <v>57</v>
      </c>
      <c r="F13" s="83" t="s">
        <v>56</v>
      </c>
      <c r="G13" s="83" t="s">
        <v>111</v>
      </c>
      <c r="H13" s="99" t="s">
        <v>112</v>
      </c>
      <c r="I13" s="83" t="s">
        <v>544</v>
      </c>
      <c r="J13" s="83" t="s">
        <v>553</v>
      </c>
      <c r="K13" s="84"/>
      <c r="L13" s="84"/>
      <c r="M13" s="84" t="s">
        <v>54</v>
      </c>
      <c r="N13" s="84"/>
      <c r="O13" s="84"/>
      <c r="P13" s="85"/>
      <c r="Q13" s="84" t="s">
        <v>542</v>
      </c>
      <c r="R13" s="84"/>
      <c r="S13" s="84"/>
      <c r="T13" s="84"/>
      <c r="U13" s="84"/>
      <c r="V13" s="84"/>
      <c r="AF13" s="78"/>
    </row>
    <row r="14" spans="1:32" s="70" customFormat="1" x14ac:dyDescent="0.25">
      <c r="A14" s="80" t="s">
        <v>471</v>
      </c>
      <c r="B14" s="77">
        <f t="shared" si="0"/>
        <v>1</v>
      </c>
      <c r="C14" s="83"/>
      <c r="D14" s="83">
        <v>1</v>
      </c>
      <c r="E14" s="83" t="s">
        <v>57</v>
      </c>
      <c r="F14" s="83" t="s">
        <v>56</v>
      </c>
      <c r="G14" s="83" t="s">
        <v>115</v>
      </c>
      <c r="H14" s="99" t="s">
        <v>116</v>
      </c>
      <c r="I14" s="83" t="s">
        <v>554</v>
      </c>
      <c r="J14" s="83" t="s">
        <v>529</v>
      </c>
      <c r="K14" s="84" t="s">
        <v>54</v>
      </c>
      <c r="L14" s="84"/>
      <c r="M14" s="84" t="s">
        <v>54</v>
      </c>
      <c r="N14" s="84" t="s">
        <v>54</v>
      </c>
      <c r="O14" s="84"/>
      <c r="P14" s="85"/>
      <c r="Q14" s="84" t="s">
        <v>542</v>
      </c>
      <c r="R14" s="84"/>
      <c r="S14" s="84"/>
      <c r="T14" s="84"/>
      <c r="U14" s="84"/>
      <c r="V14" s="84"/>
      <c r="AF14" s="78"/>
    </row>
    <row r="15" spans="1:32" s="70" customFormat="1" x14ac:dyDescent="0.25">
      <c r="A15" s="80" t="s">
        <v>471</v>
      </c>
      <c r="B15" s="77">
        <f t="shared" si="0"/>
        <v>1</v>
      </c>
      <c r="C15" s="83"/>
      <c r="D15" s="83">
        <v>1</v>
      </c>
      <c r="E15" s="83" t="s">
        <v>57</v>
      </c>
      <c r="F15" s="83" t="s">
        <v>56</v>
      </c>
      <c r="G15" s="83" t="s">
        <v>121</v>
      </c>
      <c r="H15" s="99" t="s">
        <v>122</v>
      </c>
      <c r="I15" s="83" t="s">
        <v>544</v>
      </c>
      <c r="J15" s="83" t="s">
        <v>555</v>
      </c>
      <c r="K15" s="84"/>
      <c r="L15" s="84"/>
      <c r="M15" s="84" t="s">
        <v>54</v>
      </c>
      <c r="N15" s="84"/>
      <c r="O15" s="84"/>
      <c r="P15" s="85"/>
      <c r="Q15" s="84" t="s">
        <v>542</v>
      </c>
      <c r="R15" s="84"/>
      <c r="S15" s="84"/>
      <c r="T15" s="84"/>
      <c r="U15" s="84"/>
      <c r="V15" s="84"/>
      <c r="AF15" s="78"/>
    </row>
    <row r="16" spans="1:32" s="70" customFormat="1" x14ac:dyDescent="0.25">
      <c r="A16" s="80" t="s">
        <v>471</v>
      </c>
      <c r="B16" s="77">
        <f t="shared" si="0"/>
        <v>0</v>
      </c>
      <c r="C16" s="83"/>
      <c r="D16" s="83">
        <v>1</v>
      </c>
      <c r="E16" s="83" t="s">
        <v>57</v>
      </c>
      <c r="F16" s="83" t="s">
        <v>56</v>
      </c>
      <c r="G16" s="83" t="s">
        <v>126</v>
      </c>
      <c r="H16" s="99" t="s">
        <v>556</v>
      </c>
      <c r="I16" s="83"/>
      <c r="J16" s="83"/>
      <c r="K16" s="84"/>
      <c r="L16" s="84"/>
      <c r="M16" s="84"/>
      <c r="N16" s="84"/>
      <c r="O16" s="84"/>
      <c r="P16" s="85"/>
      <c r="Q16" s="84"/>
      <c r="R16" s="84"/>
      <c r="S16" s="84"/>
      <c r="T16" s="84"/>
      <c r="U16" s="84"/>
      <c r="V16" s="84"/>
      <c r="AF16" s="78"/>
    </row>
    <row r="17" spans="1:32" s="70" customFormat="1" x14ac:dyDescent="0.25">
      <c r="A17" s="80" t="s">
        <v>471</v>
      </c>
      <c r="B17" s="77">
        <f t="shared" si="0"/>
        <v>1</v>
      </c>
      <c r="C17" s="83"/>
      <c r="D17" s="83">
        <v>1</v>
      </c>
      <c r="E17" s="83" t="s">
        <v>57</v>
      </c>
      <c r="F17" s="83" t="s">
        <v>56</v>
      </c>
      <c r="G17" s="83" t="s">
        <v>128</v>
      </c>
      <c r="H17" s="99" t="s">
        <v>129</v>
      </c>
      <c r="I17" s="83" t="s">
        <v>544</v>
      </c>
      <c r="J17" s="83" t="s">
        <v>557</v>
      </c>
      <c r="K17" s="84"/>
      <c r="L17" s="84"/>
      <c r="M17" s="84" t="s">
        <v>54</v>
      </c>
      <c r="N17" s="84"/>
      <c r="O17" s="84"/>
      <c r="P17" s="85"/>
      <c r="Q17" s="84" t="s">
        <v>542</v>
      </c>
      <c r="R17" s="84"/>
      <c r="S17" s="84"/>
      <c r="T17" s="84"/>
      <c r="U17" s="84"/>
      <c r="V17" s="84"/>
      <c r="AF17" s="78"/>
    </row>
    <row r="18" spans="1:32" s="70" customFormat="1" x14ac:dyDescent="0.25">
      <c r="A18" s="80" t="s">
        <v>471</v>
      </c>
      <c r="B18" s="77">
        <f t="shared" si="0"/>
        <v>1</v>
      </c>
      <c r="C18" s="83"/>
      <c r="D18" s="83">
        <v>1</v>
      </c>
      <c r="E18" s="83" t="s">
        <v>57</v>
      </c>
      <c r="F18" s="83" t="s">
        <v>56</v>
      </c>
      <c r="G18" s="83" t="s">
        <v>133</v>
      </c>
      <c r="H18" s="99" t="s">
        <v>134</v>
      </c>
      <c r="I18" s="83" t="s">
        <v>558</v>
      </c>
      <c r="J18" s="83" t="s">
        <v>529</v>
      </c>
      <c r="K18" s="84" t="s">
        <v>54</v>
      </c>
      <c r="L18" s="84"/>
      <c r="M18" s="84" t="s">
        <v>54</v>
      </c>
      <c r="N18" s="84"/>
      <c r="O18" s="84"/>
      <c r="P18" s="85"/>
      <c r="Q18" s="84" t="s">
        <v>542</v>
      </c>
      <c r="R18" s="84"/>
      <c r="S18" s="84"/>
      <c r="T18" s="84"/>
      <c r="U18" s="84"/>
      <c r="V18" s="84"/>
      <c r="AF18" s="78"/>
    </row>
    <row r="19" spans="1:32" s="70" customFormat="1" x14ac:dyDescent="0.25">
      <c r="A19" s="80" t="s">
        <v>471</v>
      </c>
      <c r="B19" s="77">
        <f t="shared" si="0"/>
        <v>1</v>
      </c>
      <c r="C19" s="83"/>
      <c r="D19" s="83">
        <v>1</v>
      </c>
      <c r="E19" s="83" t="s">
        <v>57</v>
      </c>
      <c r="F19" s="83" t="s">
        <v>56</v>
      </c>
      <c r="G19" s="83" t="s">
        <v>137</v>
      </c>
      <c r="H19" s="99" t="s">
        <v>138</v>
      </c>
      <c r="I19" s="83" t="s">
        <v>544</v>
      </c>
      <c r="J19" s="83" t="s">
        <v>552</v>
      </c>
      <c r="K19" s="84"/>
      <c r="L19" s="84"/>
      <c r="M19" s="84" t="s">
        <v>54</v>
      </c>
      <c r="N19" s="84"/>
      <c r="O19" s="84"/>
      <c r="P19" s="85"/>
      <c r="Q19" s="84" t="s">
        <v>542</v>
      </c>
      <c r="R19" s="84"/>
      <c r="S19" s="84"/>
      <c r="T19" s="84"/>
      <c r="U19" s="84"/>
      <c r="V19" s="84"/>
      <c r="AF19" s="78"/>
    </row>
    <row r="20" spans="1:32" s="70" customFormat="1" x14ac:dyDescent="0.25">
      <c r="A20" s="80" t="s">
        <v>471</v>
      </c>
      <c r="B20" s="77">
        <f t="shared" si="0"/>
        <v>1</v>
      </c>
      <c r="C20" s="83"/>
      <c r="D20" s="83">
        <v>1</v>
      </c>
      <c r="E20" s="83" t="s">
        <v>57</v>
      </c>
      <c r="F20" s="83" t="s">
        <v>56</v>
      </c>
      <c r="G20" s="83" t="s">
        <v>142</v>
      </c>
      <c r="H20" s="99" t="s">
        <v>143</v>
      </c>
      <c r="I20" s="83" t="s">
        <v>544</v>
      </c>
      <c r="J20" s="83" t="s">
        <v>559</v>
      </c>
      <c r="K20" s="84"/>
      <c r="L20" s="84"/>
      <c r="M20" s="84" t="s">
        <v>54</v>
      </c>
      <c r="N20" s="84"/>
      <c r="O20" s="84"/>
      <c r="P20" s="85"/>
      <c r="Q20" s="84" t="s">
        <v>542</v>
      </c>
      <c r="R20" s="84"/>
      <c r="S20" s="84"/>
      <c r="T20" s="84"/>
      <c r="U20" s="84"/>
      <c r="V20" s="84"/>
      <c r="AF20" s="78"/>
    </row>
    <row r="23" spans="1:32" x14ac:dyDescent="0.25">
      <c r="E23" s="50" t="s">
        <v>470</v>
      </c>
    </row>
    <row r="24" spans="1:32" x14ac:dyDescent="0.25">
      <c r="E24" s="82" t="s">
        <v>471</v>
      </c>
    </row>
  </sheetData>
  <autoFilter ref="A2:H20" xr:uid="{C267819E-16F2-4808-B064-53267FC9BC3A}"/>
  <mergeCells count="2">
    <mergeCell ref="K1:P1"/>
    <mergeCell ref="Q1:V1"/>
  </mergeCells>
  <hyperlinks>
    <hyperlink ref="B1" location="'Table 2'!A1" display="Back to map" xr:uid="{7EE7DB25-6146-4A2E-B164-B3BF71C041B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397F-3572-4818-9DAB-278245646271}">
  <dimension ref="A1:X21"/>
  <sheetViews>
    <sheetView showZeros="0" zoomScaleNormal="100" workbookViewId="0">
      <pane xSplit="8" ySplit="3" topLeftCell="I4" activePane="bottomRight" state="frozen"/>
      <selection activeCell="C1" sqref="C1"/>
      <selection pane="topRight" activeCell="C1" sqref="C1"/>
      <selection pane="bottomLeft" activeCell="C1" sqref="C1"/>
      <selection pane="bottomRight" activeCell="I4" sqref="I4"/>
    </sheetView>
  </sheetViews>
  <sheetFormatPr defaultRowHeight="12.5" x14ac:dyDescent="0.25"/>
  <cols>
    <col min="3" max="4" width="0" hidden="1" customWidth="1"/>
    <col min="8" max="8" width="10.453125" customWidth="1"/>
    <col min="9" max="17" width="19.453125" style="120" customWidth="1"/>
    <col min="19" max="24" width="8.7265625" style="117"/>
  </cols>
  <sheetData>
    <row r="1" spans="1:24" ht="28.5" thickBot="1" x14ac:dyDescent="0.55000000000000004">
      <c r="B1" s="45" t="s">
        <v>467</v>
      </c>
      <c r="C1" s="2"/>
      <c r="D1" s="2"/>
      <c r="E1" s="1" t="s">
        <v>584</v>
      </c>
      <c r="F1" s="2"/>
      <c r="G1" s="2"/>
      <c r="H1" s="2"/>
      <c r="I1" s="209" t="s">
        <v>565</v>
      </c>
      <c r="J1" s="210"/>
      <c r="K1" s="210"/>
      <c r="L1" s="210"/>
      <c r="M1" s="210"/>
      <c r="N1" s="210"/>
      <c r="O1" s="210"/>
      <c r="P1" s="210"/>
      <c r="Q1" s="211"/>
      <c r="R1" s="112"/>
      <c r="S1" s="111"/>
      <c r="T1" s="111"/>
      <c r="U1" s="111"/>
      <c r="V1" s="111"/>
      <c r="W1" s="111"/>
      <c r="X1" s="111"/>
    </row>
    <row r="2" spans="1:24" ht="21" x14ac:dyDescent="0.5">
      <c r="C2" s="2"/>
      <c r="D2" s="2"/>
      <c r="E2" s="1"/>
      <c r="F2" s="2"/>
      <c r="G2" s="2"/>
      <c r="H2" s="2"/>
      <c r="I2" s="118" t="s">
        <v>566</v>
      </c>
      <c r="J2" s="66" t="s">
        <v>567</v>
      </c>
      <c r="K2" s="66" t="s">
        <v>568</v>
      </c>
      <c r="L2" s="66" t="s">
        <v>569</v>
      </c>
      <c r="M2" s="66" t="s">
        <v>570</v>
      </c>
      <c r="N2" s="66" t="s">
        <v>571</v>
      </c>
      <c r="O2" s="66" t="s">
        <v>572</v>
      </c>
      <c r="P2" s="66" t="s">
        <v>573</v>
      </c>
      <c r="Q2" s="119" t="s">
        <v>574</v>
      </c>
      <c r="R2" s="112"/>
      <c r="S2" s="111"/>
      <c r="T2" s="111"/>
      <c r="U2" s="111"/>
      <c r="V2" s="111"/>
      <c r="W2" s="111"/>
      <c r="X2" s="111"/>
    </row>
    <row r="3" spans="1:24" ht="39.5" thickBot="1" x14ac:dyDescent="0.4">
      <c r="B3" s="44" t="s">
        <v>34</v>
      </c>
      <c r="C3" s="10" t="str">
        <f>'Table 1'!B3</f>
        <v>Duplicate?</v>
      </c>
      <c r="D3" s="10" t="str">
        <f>'Table 1'!C3</f>
        <v>List</v>
      </c>
      <c r="E3" s="10" t="str">
        <f>'Table 1'!D3</f>
        <v>Substance Group</v>
      </c>
      <c r="F3" s="10" t="str">
        <f>'Table 1'!E3</f>
        <v>Category</v>
      </c>
      <c r="G3" s="10" t="str">
        <f>'Table 1'!F3</f>
        <v>Substance name</v>
      </c>
      <c r="H3" s="21" t="str">
        <f>'Table 1'!G3</f>
        <v>CASNo.</v>
      </c>
      <c r="I3" s="121" t="s">
        <v>575</v>
      </c>
      <c r="J3" s="122" t="s">
        <v>576</v>
      </c>
      <c r="K3" s="122" t="s">
        <v>577</v>
      </c>
      <c r="L3" s="122" t="s">
        <v>578</v>
      </c>
      <c r="M3" s="122" t="s">
        <v>579</v>
      </c>
      <c r="N3" s="122" t="s">
        <v>580</v>
      </c>
      <c r="O3" s="122" t="s">
        <v>581</v>
      </c>
      <c r="P3" s="122" t="s">
        <v>582</v>
      </c>
      <c r="Q3" s="123" t="s">
        <v>583</v>
      </c>
      <c r="R3" s="113"/>
      <c r="S3" s="114"/>
      <c r="T3" s="114"/>
      <c r="U3" s="114"/>
      <c r="V3" s="114"/>
      <c r="W3" s="114"/>
      <c r="X3" s="114"/>
    </row>
    <row r="4" spans="1:24" ht="13" x14ac:dyDescent="0.3">
      <c r="A4" s="47" t="s">
        <v>470</v>
      </c>
      <c r="B4" s="23">
        <f t="shared" ref="B4:B21" si="0">IF(COUNTIF(I4:Q4,"-")&lt;COUNTA(I4:Q4),1,0)</f>
        <v>0</v>
      </c>
      <c r="C4" s="5">
        <f>'Table 1'!B4</f>
        <v>0</v>
      </c>
      <c r="D4" s="5">
        <f>'Table 1'!C4</f>
        <v>1</v>
      </c>
      <c r="E4" s="5" t="str">
        <f>'Table 1'!D4</f>
        <v>Bisphenols</v>
      </c>
      <c r="F4" s="5" t="str">
        <f>'Table 1'!E4</f>
        <v>A</v>
      </c>
      <c r="G4" s="5" t="str">
        <f>'Table 1'!F4</f>
        <v>BPA</v>
      </c>
      <c r="H4" s="14" t="str">
        <f>'Table 1'!G4</f>
        <v>80-05-7</v>
      </c>
      <c r="I4" s="124"/>
      <c r="J4" s="124"/>
      <c r="K4" s="124"/>
      <c r="L4" s="124"/>
      <c r="M4" s="124"/>
      <c r="N4" s="124"/>
      <c r="O4" s="124"/>
      <c r="P4" s="124"/>
      <c r="Q4" s="124"/>
      <c r="R4" s="112"/>
      <c r="S4" s="115"/>
      <c r="T4" s="115"/>
      <c r="U4" s="116"/>
      <c r="V4" s="115"/>
      <c r="W4" s="116"/>
      <c r="X4" s="116"/>
    </row>
    <row r="5" spans="1:24" ht="13" x14ac:dyDescent="0.3">
      <c r="A5" s="47" t="s">
        <v>470</v>
      </c>
      <c r="B5" s="23">
        <f t="shared" si="0"/>
        <v>0</v>
      </c>
      <c r="C5" s="5">
        <f>'Table 1'!B5</f>
        <v>0</v>
      </c>
      <c r="D5" s="5">
        <f>'Table 1'!C5</f>
        <v>1</v>
      </c>
      <c r="E5" s="5" t="str">
        <f>'Table 1'!D5</f>
        <v>Bisphenols</v>
      </c>
      <c r="F5" s="5" t="str">
        <f>'Table 1'!E5</f>
        <v>C</v>
      </c>
      <c r="G5" s="5" t="str">
        <f>'Table 1'!F5</f>
        <v>BPS</v>
      </c>
      <c r="H5" s="14" t="str">
        <f>'Table 1'!G5</f>
        <v>80-09-1</v>
      </c>
      <c r="I5" s="124"/>
      <c r="J5" s="124"/>
      <c r="K5" s="124"/>
      <c r="L5" s="124"/>
      <c r="M5" s="124"/>
      <c r="N5" s="124"/>
      <c r="O5" s="124"/>
      <c r="P5" s="124"/>
      <c r="Q5" s="124"/>
      <c r="R5" s="112"/>
      <c r="S5" s="115"/>
      <c r="T5" s="115"/>
      <c r="U5" s="116"/>
      <c r="V5" s="115"/>
      <c r="W5" s="116"/>
      <c r="X5" s="116"/>
    </row>
    <row r="6" spans="1:24" ht="13" x14ac:dyDescent="0.3">
      <c r="A6" s="47" t="s">
        <v>470</v>
      </c>
      <c r="B6" s="23">
        <f t="shared" si="0"/>
        <v>0</v>
      </c>
      <c r="C6" s="5">
        <f>'Table 1'!B6</f>
        <v>0</v>
      </c>
      <c r="D6" s="5">
        <f>'Table 1'!C6</f>
        <v>1</v>
      </c>
      <c r="E6" s="5" t="str">
        <f>'Table 1'!D6</f>
        <v>Bisphenols</v>
      </c>
      <c r="F6" s="8" t="str">
        <f>'Table 1'!E6</f>
        <v>C</v>
      </c>
      <c r="G6" s="8" t="str">
        <f>'Table 1'!F6</f>
        <v>BPF</v>
      </c>
      <c r="H6" s="20" t="str">
        <f>'Table 1'!G6</f>
        <v>620-92-8</v>
      </c>
      <c r="I6" s="124"/>
      <c r="J6" s="124"/>
      <c r="K6" s="124"/>
      <c r="L6" s="124"/>
      <c r="M6" s="124"/>
      <c r="N6" s="124"/>
      <c r="O6" s="124"/>
      <c r="P6" s="124"/>
      <c r="Q6" s="124"/>
      <c r="R6" s="112"/>
      <c r="S6" s="115"/>
      <c r="T6" s="115"/>
      <c r="U6" s="116"/>
      <c r="V6" s="115"/>
      <c r="W6" s="116"/>
      <c r="X6" s="116"/>
    </row>
    <row r="7" spans="1:24" ht="13" x14ac:dyDescent="0.3">
      <c r="A7" s="48" t="s">
        <v>471</v>
      </c>
      <c r="B7" s="23">
        <f t="shared" si="0"/>
        <v>0</v>
      </c>
      <c r="C7" s="5">
        <f>'Table 1'!B7</f>
        <v>0</v>
      </c>
      <c r="D7" s="5">
        <f>'Table 1'!C7</f>
        <v>1</v>
      </c>
      <c r="E7" s="5" t="str">
        <f>'Table 1'!D7</f>
        <v>Bisphenols</v>
      </c>
      <c r="F7" s="5" t="str">
        <f>'Table 1'!E7</f>
        <v>C</v>
      </c>
      <c r="G7" s="5" t="str">
        <f>'Table 1'!F7</f>
        <v>BPB</v>
      </c>
      <c r="H7" s="14" t="str">
        <f>'Table 1'!G7</f>
        <v>77-40-7</v>
      </c>
      <c r="I7" s="124"/>
      <c r="J7" s="124"/>
      <c r="K7" s="124"/>
      <c r="L7" s="124"/>
      <c r="M7" s="124"/>
      <c r="N7" s="124"/>
      <c r="O7" s="124"/>
      <c r="P7" s="124"/>
      <c r="Q7" s="124"/>
      <c r="R7" s="112"/>
      <c r="S7" s="115"/>
      <c r="T7" s="115"/>
      <c r="U7" s="116"/>
      <c r="V7" s="115"/>
      <c r="W7" s="116"/>
      <c r="X7" s="116"/>
    </row>
    <row r="8" spans="1:24" ht="13" x14ac:dyDescent="0.3">
      <c r="A8" s="48" t="s">
        <v>471</v>
      </c>
      <c r="B8" s="23">
        <f t="shared" si="0"/>
        <v>0</v>
      </c>
      <c r="C8" s="5">
        <f>'Table 1'!B8</f>
        <v>0</v>
      </c>
      <c r="D8" s="5">
        <f>'Table 1'!C8</f>
        <v>1</v>
      </c>
      <c r="E8" s="5" t="str">
        <f>'Table 1'!D8</f>
        <v>Bisphenols</v>
      </c>
      <c r="F8" s="5" t="str">
        <f>'Table 1'!E8</f>
        <v>C</v>
      </c>
      <c r="G8" s="5" t="str">
        <f>'Table 1'!F8</f>
        <v>BPAF</v>
      </c>
      <c r="H8" s="14" t="str">
        <f>'Table 1'!G8</f>
        <v>1478-61-1</v>
      </c>
      <c r="I8" s="124"/>
      <c r="J8" s="124"/>
      <c r="K8" s="124"/>
      <c r="L8" s="124"/>
      <c r="M8" s="124"/>
      <c r="N8" s="124"/>
      <c r="O8" s="124"/>
      <c r="P8" s="124"/>
      <c r="Q8" s="124"/>
      <c r="R8" s="112"/>
      <c r="S8" s="115"/>
      <c r="T8" s="115"/>
      <c r="U8" s="116"/>
      <c r="V8" s="115"/>
      <c r="W8" s="116"/>
      <c r="X8" s="116"/>
    </row>
    <row r="9" spans="1:24" ht="13" x14ac:dyDescent="0.3">
      <c r="A9" s="48" t="s">
        <v>471</v>
      </c>
      <c r="B9" s="23">
        <f t="shared" si="0"/>
        <v>0</v>
      </c>
      <c r="C9" s="5">
        <f>'Table 1'!B9</f>
        <v>0</v>
      </c>
      <c r="D9" s="5">
        <f>'Table 1'!C9</f>
        <v>1</v>
      </c>
      <c r="E9" s="5" t="str">
        <f>'Table 1'!D9</f>
        <v>Bisphenols</v>
      </c>
      <c r="F9" s="5" t="str">
        <f>'Table 1'!E9</f>
        <v>C</v>
      </c>
      <c r="G9" s="5" t="str">
        <f>'Table 1'!F9</f>
        <v>BPAP</v>
      </c>
      <c r="H9" s="14" t="str">
        <f>'Table 1'!G9</f>
        <v>1571-75-1</v>
      </c>
      <c r="I9" s="124"/>
      <c r="J9" s="124"/>
      <c r="K9" s="124"/>
      <c r="L9" s="124"/>
      <c r="M9" s="124"/>
      <c r="N9" s="124"/>
      <c r="O9" s="124"/>
      <c r="P9" s="124"/>
      <c r="Q9" s="124"/>
      <c r="R9" s="112"/>
      <c r="S9" s="115"/>
      <c r="T9" s="115"/>
      <c r="U9" s="116"/>
      <c r="V9" s="115"/>
      <c r="W9" s="116"/>
      <c r="X9" s="116"/>
    </row>
    <row r="10" spans="1:24" ht="13" x14ac:dyDescent="0.3">
      <c r="A10" s="48" t="s">
        <v>471</v>
      </c>
      <c r="B10" s="23">
        <f t="shared" si="0"/>
        <v>0</v>
      </c>
      <c r="C10" s="5">
        <f>'Table 1'!B10</f>
        <v>0</v>
      </c>
      <c r="D10" s="5">
        <f>'Table 1'!C10</f>
        <v>1</v>
      </c>
      <c r="E10" s="5" t="str">
        <f>'Table 1'!D10</f>
        <v>Bisphenols</v>
      </c>
      <c r="F10" s="5" t="str">
        <f>'Table 1'!E10</f>
        <v>C</v>
      </c>
      <c r="G10" s="5" t="str">
        <f>'Table 1'!F10</f>
        <v>BPBP</v>
      </c>
      <c r="H10" s="14" t="str">
        <f>'Table 1'!G10</f>
        <v>24038-68-4</v>
      </c>
      <c r="I10" s="124"/>
      <c r="J10" s="124"/>
      <c r="K10" s="124"/>
      <c r="L10" s="124"/>
      <c r="M10" s="124"/>
      <c r="N10" s="124"/>
      <c r="O10" s="124"/>
      <c r="P10" s="124"/>
      <c r="Q10" s="124"/>
      <c r="R10" s="112"/>
      <c r="S10" s="115"/>
      <c r="T10" s="115"/>
      <c r="U10" s="116"/>
      <c r="V10" s="115"/>
      <c r="W10" s="116"/>
      <c r="X10" s="116"/>
    </row>
    <row r="11" spans="1:24" ht="13" x14ac:dyDescent="0.3">
      <c r="A11" s="48" t="s">
        <v>471</v>
      </c>
      <c r="B11" s="23">
        <f t="shared" si="0"/>
        <v>0</v>
      </c>
      <c r="C11" s="5">
        <f>'Table 1'!B11</f>
        <v>0</v>
      </c>
      <c r="D11" s="5">
        <f>'Table 1'!C11</f>
        <v>1</v>
      </c>
      <c r="E11" s="5" t="str">
        <f>'Table 1'!D11</f>
        <v>Bisphenols</v>
      </c>
      <c r="F11" s="5" t="str">
        <f>'Table 1'!E11</f>
        <v>C</v>
      </c>
      <c r="G11" s="5" t="str">
        <f>'Table 1'!F11</f>
        <v>BPC</v>
      </c>
      <c r="H11" s="14" t="str">
        <f>'Table 1'!G11</f>
        <v>79-97-0</v>
      </c>
      <c r="I11" s="124"/>
      <c r="J11" s="124"/>
      <c r="K11" s="124"/>
      <c r="L11" s="124"/>
      <c r="M11" s="124"/>
      <c r="N11" s="124"/>
      <c r="O11" s="124"/>
      <c r="P11" s="124"/>
      <c r="Q11" s="124"/>
      <c r="R11" s="112"/>
      <c r="S11" s="115"/>
      <c r="T11" s="115"/>
      <c r="U11" s="116"/>
      <c r="V11" s="115"/>
      <c r="W11" s="116"/>
      <c r="X11" s="116"/>
    </row>
    <row r="12" spans="1:24" ht="13" x14ac:dyDescent="0.3">
      <c r="A12" s="48" t="s">
        <v>471</v>
      </c>
      <c r="B12" s="23">
        <f t="shared" si="0"/>
        <v>0</v>
      </c>
      <c r="C12" s="5">
        <f>'Table 1'!B12</f>
        <v>0</v>
      </c>
      <c r="D12" s="5">
        <f>'Table 1'!C12</f>
        <v>1</v>
      </c>
      <c r="E12" s="5" t="str">
        <f>'Table 1'!D12</f>
        <v>Bisphenols</v>
      </c>
      <c r="F12" s="5" t="str">
        <f>'Table 1'!E12</f>
        <v>C</v>
      </c>
      <c r="G12" s="5" t="str">
        <f>'Table 1'!F12</f>
        <v>BPCI2</v>
      </c>
      <c r="H12" s="14" t="str">
        <f>'Table 1'!G12</f>
        <v>14868-03-2</v>
      </c>
      <c r="I12" s="124"/>
      <c r="J12" s="124"/>
      <c r="K12" s="124"/>
      <c r="L12" s="124"/>
      <c r="M12" s="124"/>
      <c r="N12" s="124"/>
      <c r="O12" s="124"/>
      <c r="P12" s="124"/>
      <c r="Q12" s="124"/>
      <c r="R12" s="112"/>
      <c r="S12" s="115"/>
      <c r="T12" s="115"/>
      <c r="U12" s="116"/>
      <c r="V12" s="115"/>
      <c r="W12" s="116"/>
      <c r="X12" s="116"/>
    </row>
    <row r="13" spans="1:24" ht="13" x14ac:dyDescent="0.3">
      <c r="A13" s="48" t="s">
        <v>471</v>
      </c>
      <c r="B13" s="23">
        <f t="shared" si="0"/>
        <v>0</v>
      </c>
      <c r="C13" s="5">
        <f>'Table 1'!B13</f>
        <v>0</v>
      </c>
      <c r="D13" s="5">
        <f>'Table 1'!C13</f>
        <v>1</v>
      </c>
      <c r="E13" s="5" t="str">
        <f>'Table 1'!D13</f>
        <v>Bisphenols</v>
      </c>
      <c r="F13" s="5" t="str">
        <f>'Table 1'!E13</f>
        <v>C</v>
      </c>
      <c r="G13" s="5" t="str">
        <f>'Table 1'!F13</f>
        <v>BPE</v>
      </c>
      <c r="H13" s="14" t="str">
        <f>'Table 1'!G13</f>
        <v>2081-08-5</v>
      </c>
      <c r="I13" s="124"/>
      <c r="J13" s="124"/>
      <c r="K13" s="124"/>
      <c r="L13" s="124"/>
      <c r="M13" s="124"/>
      <c r="N13" s="124"/>
      <c r="O13" s="124"/>
      <c r="P13" s="124"/>
      <c r="Q13" s="124"/>
      <c r="R13" s="112"/>
      <c r="S13" s="115"/>
      <c r="T13" s="115"/>
      <c r="U13" s="116"/>
      <c r="V13" s="115"/>
      <c r="W13" s="116"/>
      <c r="X13" s="116"/>
    </row>
    <row r="14" spans="1:24" ht="13" x14ac:dyDescent="0.3">
      <c r="A14" s="48" t="s">
        <v>471</v>
      </c>
      <c r="B14" s="23">
        <f t="shared" si="0"/>
        <v>0</v>
      </c>
      <c r="C14" s="5">
        <f>'Table 1'!B14</f>
        <v>0</v>
      </c>
      <c r="D14" s="5">
        <f>'Table 1'!C14</f>
        <v>1</v>
      </c>
      <c r="E14" s="5" t="str">
        <f>'Table 1'!D14</f>
        <v>Bisphenols</v>
      </c>
      <c r="F14" s="5" t="str">
        <f>'Table 1'!E14</f>
        <v>C</v>
      </c>
      <c r="G14" s="5" t="str">
        <f>'Table 1'!F14</f>
        <v>BPPH</v>
      </c>
      <c r="H14" s="14" t="str">
        <f>'Table 1'!G14</f>
        <v>1844-01-5</v>
      </c>
      <c r="I14" s="124"/>
      <c r="J14" s="124"/>
      <c r="K14" s="124"/>
      <c r="L14" s="124"/>
      <c r="M14" s="124"/>
      <c r="N14" s="124"/>
      <c r="O14" s="124"/>
      <c r="P14" s="124"/>
      <c r="Q14" s="124"/>
      <c r="R14" s="112"/>
      <c r="S14" s="115"/>
      <c r="T14" s="115"/>
      <c r="U14" s="116"/>
      <c r="V14" s="115"/>
      <c r="W14" s="116"/>
      <c r="X14" s="116"/>
    </row>
    <row r="15" spans="1:24" ht="13" x14ac:dyDescent="0.3">
      <c r="A15" s="48" t="s">
        <v>471</v>
      </c>
      <c r="B15" s="23">
        <f t="shared" si="0"/>
        <v>0</v>
      </c>
      <c r="C15" s="5">
        <f>'Table 1'!B15</f>
        <v>0</v>
      </c>
      <c r="D15" s="5">
        <f>'Table 1'!C15</f>
        <v>1</v>
      </c>
      <c r="E15" s="5" t="str">
        <f>'Table 1'!D15</f>
        <v>Bisphenols</v>
      </c>
      <c r="F15" s="5" t="str">
        <f>'Table 1'!E15</f>
        <v>C</v>
      </c>
      <c r="G15" s="5" t="str">
        <f>'Table 1'!F15</f>
        <v>BPM</v>
      </c>
      <c r="H15" s="14" t="str">
        <f>'Table 1'!G15</f>
        <v>13595-25-0</v>
      </c>
      <c r="I15" s="124"/>
      <c r="J15" s="124"/>
      <c r="K15" s="124"/>
      <c r="L15" s="124"/>
      <c r="M15" s="124"/>
      <c r="N15" s="124"/>
      <c r="O15" s="124"/>
      <c r="P15" s="124"/>
      <c r="Q15" s="124"/>
      <c r="R15" s="112"/>
      <c r="S15" s="115"/>
      <c r="T15" s="115"/>
      <c r="U15" s="116"/>
      <c r="V15" s="115"/>
      <c r="W15" s="116"/>
      <c r="X15" s="116"/>
    </row>
    <row r="16" spans="1:24" ht="13" x14ac:dyDescent="0.3">
      <c r="A16" s="48" t="s">
        <v>471</v>
      </c>
      <c r="B16" s="23">
        <f t="shared" si="0"/>
        <v>0</v>
      </c>
      <c r="C16" s="5">
        <f>'Table 1'!B16</f>
        <v>0</v>
      </c>
      <c r="D16" s="5">
        <f>'Table 1'!C16</f>
        <v>1</v>
      </c>
      <c r="E16" s="5" t="str">
        <f>'Table 1'!D16</f>
        <v>Bisphenols</v>
      </c>
      <c r="F16" s="5" t="str">
        <f>'Table 1'!E16</f>
        <v>C</v>
      </c>
      <c r="G16" s="5" t="str">
        <f>'Table 1'!F16</f>
        <v>BPP</v>
      </c>
      <c r="H16" s="14" t="str">
        <f>'Table 1'!G16</f>
        <v>2167-51-3</v>
      </c>
      <c r="I16" s="124"/>
      <c r="J16" s="124"/>
      <c r="K16" s="124"/>
      <c r="L16" s="124"/>
      <c r="M16" s="124"/>
      <c r="N16" s="124"/>
      <c r="O16" s="124"/>
      <c r="P16" s="124"/>
      <c r="Q16" s="124"/>
      <c r="R16" s="112"/>
      <c r="S16" s="115"/>
      <c r="T16" s="115"/>
      <c r="U16" s="116"/>
      <c r="V16" s="115"/>
      <c r="W16" s="116"/>
      <c r="X16" s="116"/>
    </row>
    <row r="17" spans="1:24" ht="13" x14ac:dyDescent="0.3">
      <c r="A17" s="48" t="s">
        <v>471</v>
      </c>
      <c r="B17" s="23">
        <f t="shared" si="0"/>
        <v>0</v>
      </c>
      <c r="C17" s="5">
        <f>'Table 1'!B17</f>
        <v>0</v>
      </c>
      <c r="D17" s="5">
        <f>'Table 1'!C17</f>
        <v>1</v>
      </c>
      <c r="E17" s="5" t="str">
        <f>'Table 1'!D17</f>
        <v>Bisphenols</v>
      </c>
      <c r="F17" s="5" t="str">
        <f>'Table 1'!E17</f>
        <v>C</v>
      </c>
      <c r="G17" s="5" t="str">
        <f>'Table 1'!F17</f>
        <v>BIS2</v>
      </c>
      <c r="H17" s="14" t="str">
        <f>'Table 1'!G17</f>
        <v>2467-09-9</v>
      </c>
      <c r="I17" s="124"/>
      <c r="J17" s="124"/>
      <c r="K17" s="124"/>
      <c r="L17" s="124"/>
      <c r="M17" s="124"/>
      <c r="N17" s="124"/>
      <c r="O17" s="124"/>
      <c r="P17" s="124"/>
      <c r="Q17" s="124"/>
      <c r="R17" s="112"/>
      <c r="S17" s="115"/>
      <c r="T17" s="115"/>
      <c r="U17" s="116"/>
      <c r="V17" s="115"/>
      <c r="W17" s="116"/>
      <c r="X17" s="116"/>
    </row>
    <row r="18" spans="1:24" ht="13" x14ac:dyDescent="0.3">
      <c r="A18" s="48" t="s">
        <v>471</v>
      </c>
      <c r="B18" s="23">
        <f t="shared" si="0"/>
        <v>0</v>
      </c>
      <c r="C18" s="5">
        <f>'Table 1'!B18</f>
        <v>0</v>
      </c>
      <c r="D18" s="5">
        <f>'Table 1'!C18</f>
        <v>1</v>
      </c>
      <c r="E18" s="5" t="str">
        <f>'Table 1'!D18</f>
        <v>Bisphenols</v>
      </c>
      <c r="F18" s="5" t="str">
        <f>'Table 1'!E18</f>
        <v>C</v>
      </c>
      <c r="G18" s="5" t="str">
        <f>'Table 1'!F18</f>
        <v>DHDPE</v>
      </c>
      <c r="H18" s="14" t="str">
        <f>'Table 1'!G18</f>
        <v>1965-09-9</v>
      </c>
      <c r="I18" s="124"/>
      <c r="J18" s="124"/>
      <c r="K18" s="124"/>
      <c r="L18" s="124"/>
      <c r="M18" s="124"/>
      <c r="N18" s="124"/>
      <c r="O18" s="124"/>
      <c r="P18" s="124"/>
      <c r="Q18" s="124"/>
      <c r="R18" s="112"/>
      <c r="S18" s="115"/>
      <c r="T18" s="115"/>
      <c r="U18" s="116"/>
      <c r="V18" s="115"/>
      <c r="W18" s="116"/>
      <c r="X18" s="116"/>
    </row>
    <row r="19" spans="1:24" ht="13" x14ac:dyDescent="0.3">
      <c r="A19" s="48" t="s">
        <v>471</v>
      </c>
      <c r="B19" s="23">
        <f t="shared" si="0"/>
        <v>0</v>
      </c>
      <c r="C19" s="5">
        <f>'Table 1'!B19</f>
        <v>0</v>
      </c>
      <c r="D19" s="5">
        <f>'Table 1'!C19</f>
        <v>1</v>
      </c>
      <c r="E19" s="5" t="str">
        <f>'Table 1'!D19</f>
        <v>Bisphenols</v>
      </c>
      <c r="F19" s="5" t="str">
        <f>'Table 1'!E19</f>
        <v>C</v>
      </c>
      <c r="G19" s="5" t="str">
        <f>'Table 1'!F19</f>
        <v>BPFL</v>
      </c>
      <c r="H19" s="14" t="str">
        <f>'Table 1'!G19</f>
        <v>3236-71-3</v>
      </c>
      <c r="I19" s="124"/>
      <c r="J19" s="124"/>
      <c r="K19" s="124"/>
      <c r="L19" s="124"/>
      <c r="M19" s="124"/>
      <c r="N19" s="124"/>
      <c r="O19" s="124"/>
      <c r="P19" s="124"/>
      <c r="Q19" s="124"/>
      <c r="R19" s="112"/>
      <c r="S19" s="115"/>
      <c r="T19" s="115"/>
      <c r="U19" s="116"/>
      <c r="V19" s="115"/>
      <c r="W19" s="116"/>
      <c r="X19" s="116"/>
    </row>
    <row r="20" spans="1:24" ht="13" x14ac:dyDescent="0.3">
      <c r="A20" s="48" t="s">
        <v>471</v>
      </c>
      <c r="B20" s="23">
        <f t="shared" si="0"/>
        <v>0</v>
      </c>
      <c r="C20" s="5">
        <f>'Table 1'!B20</f>
        <v>0</v>
      </c>
      <c r="D20" s="5">
        <f>'Table 1'!C20</f>
        <v>1</v>
      </c>
      <c r="E20" s="5" t="str">
        <f>'Table 1'!D20</f>
        <v>Bisphenols</v>
      </c>
      <c r="F20" s="5" t="str">
        <f>'Table 1'!E20</f>
        <v>C</v>
      </c>
      <c r="G20" s="5" t="str">
        <f>'Table 1'!F20</f>
        <v>BPZ</v>
      </c>
      <c r="H20" s="14" t="str">
        <f>'Table 1'!G20</f>
        <v>843-55-0</v>
      </c>
      <c r="I20" s="124"/>
      <c r="J20" s="124"/>
      <c r="K20" s="124"/>
      <c r="L20" s="124"/>
      <c r="M20" s="124"/>
      <c r="N20" s="124"/>
      <c r="O20" s="124"/>
      <c r="P20" s="124"/>
      <c r="Q20" s="124"/>
      <c r="R20" s="112"/>
      <c r="S20" s="115"/>
      <c r="T20" s="115"/>
      <c r="U20" s="116"/>
      <c r="V20" s="115"/>
      <c r="W20" s="116"/>
      <c r="X20" s="116"/>
    </row>
    <row r="21" spans="1:24" ht="13" x14ac:dyDescent="0.3">
      <c r="A21" s="48" t="s">
        <v>471</v>
      </c>
      <c r="B21" s="23">
        <f t="shared" si="0"/>
        <v>0</v>
      </c>
      <c r="C21" s="5">
        <f>'Table 1'!B21</f>
        <v>0</v>
      </c>
      <c r="D21" s="5">
        <f>'Table 1'!C21</f>
        <v>1</v>
      </c>
      <c r="E21" s="5" t="str">
        <f>'Table 1'!D21</f>
        <v>Bisphenols</v>
      </c>
      <c r="F21" s="5" t="str">
        <f>'Table 1'!E21</f>
        <v>C</v>
      </c>
      <c r="G21" s="5" t="str">
        <f>'Table 1'!F21</f>
        <v>BP4,4'</v>
      </c>
      <c r="H21" s="14" t="str">
        <f>'Table 1'!G21</f>
        <v>92-88-6</v>
      </c>
      <c r="I21" s="124"/>
      <c r="J21" s="124"/>
      <c r="K21" s="124"/>
      <c r="L21" s="124"/>
      <c r="M21" s="124"/>
      <c r="N21" s="124"/>
      <c r="O21" s="124"/>
      <c r="P21" s="124"/>
      <c r="Q21" s="124"/>
      <c r="R21" s="112"/>
      <c r="S21" s="115"/>
      <c r="T21" s="115"/>
      <c r="U21" s="116"/>
      <c r="V21" s="115"/>
      <c r="W21" s="116"/>
      <c r="X21" s="116"/>
    </row>
  </sheetData>
  <autoFilter ref="A3:H21" xr:uid="{6D6EA9E7-E586-4D43-9BB7-51119011CD78}"/>
  <mergeCells count="1">
    <mergeCell ref="I1:Q1"/>
  </mergeCells>
  <hyperlinks>
    <hyperlink ref="B1" location="'Table 2'!A1" display="Back to map" xr:uid="{6B57A20E-1475-4FE0-9D59-6ACE03876187}"/>
    <hyperlink ref="I2" r:id="rId1" xr:uid="{3832F2A5-36FD-4415-ADDE-0B591AF0A1A5}"/>
    <hyperlink ref="J2" r:id="rId2" xr:uid="{C8C22ED5-C5D3-4CA5-BCF4-0DCAC40C2494}"/>
    <hyperlink ref="K2" r:id="rId3" xr:uid="{629CA800-D7AE-4C2E-9F9E-D3A851865497}"/>
    <hyperlink ref="L2" r:id="rId4" xr:uid="{43254CEE-2548-46E1-AF5E-4D1BD2DD5A7C}"/>
    <hyperlink ref="M2" r:id="rId5" xr:uid="{675992D5-62C6-4A98-AF07-A7DEA5109C6A}"/>
    <hyperlink ref="N2" r:id="rId6" xr:uid="{19D7B649-5521-4890-A40F-C82F9D6965EE}"/>
    <hyperlink ref="O2" r:id="rId7" xr:uid="{68336BC0-EF1F-492E-AFA2-28B44AAF05B6}"/>
    <hyperlink ref="P2" r:id="rId8" xr:uid="{FDA7B15A-FB0E-4AB4-A464-A2BA5FEF4E23}"/>
    <hyperlink ref="Q2" r:id="rId9" xr:uid="{6056E2D8-8A91-4ED0-97AE-2A1B40B2F37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7356-CDF0-4713-8A0A-D96CC86D6152}">
  <dimension ref="A1:BG1823"/>
  <sheetViews>
    <sheetView showZeros="0" zoomScaleNormal="100" workbookViewId="0">
      <pane xSplit="7" ySplit="3" topLeftCell="H4" activePane="bottomRight" state="frozen"/>
      <selection activeCell="C1" sqref="C1"/>
      <selection pane="topRight" activeCell="C1" sqref="C1"/>
      <selection pane="bottomLeft" activeCell="C1" sqref="C1"/>
      <selection pane="bottomRight" activeCell="E26" sqref="E26"/>
    </sheetView>
  </sheetViews>
  <sheetFormatPr defaultColWidth="8.7265625" defaultRowHeight="13" x14ac:dyDescent="0.3"/>
  <cols>
    <col min="1" max="1" width="2.54296875" style="2" customWidth="1"/>
    <col min="2" max="2" width="0" style="2" hidden="1" customWidth="1"/>
    <col min="3" max="3" width="8.81640625" style="2" hidden="1" customWidth="1"/>
    <col min="4" max="4" width="8.7265625" style="2"/>
    <col min="5" max="5" width="8.81640625" style="2" customWidth="1"/>
    <col min="6" max="6" width="26.1796875" style="2" customWidth="1"/>
    <col min="7" max="7" width="14.26953125" style="2" customWidth="1"/>
    <col min="8" max="8" width="11.453125" style="2" customWidth="1"/>
    <col min="9" max="9" width="63.81640625" style="2" customWidth="1"/>
    <col min="10" max="10" width="51.1796875" style="2" customWidth="1"/>
    <col min="11" max="11" width="75.7265625" style="2" customWidth="1"/>
    <col min="12" max="12" width="8.7265625" style="2"/>
    <col min="13" max="13" width="8.81640625" style="2" bestFit="1" customWidth="1"/>
    <col min="14" max="20" width="8.7265625" style="2"/>
    <col min="21" max="21" width="8.81640625" style="2" bestFit="1" customWidth="1"/>
    <col min="22" max="26" width="8.7265625" style="2"/>
    <col min="27" max="27" width="8.81640625" style="2" bestFit="1" customWidth="1"/>
    <col min="28" max="35" width="8.7265625" style="2"/>
    <col min="36" max="36" width="8.81640625" style="2" bestFit="1" customWidth="1"/>
    <col min="37" max="37" width="8.7265625" style="2"/>
    <col min="38" max="38" width="10.81640625" style="2" customWidth="1"/>
    <col min="39" max="39" width="8.81640625" style="2" bestFit="1" customWidth="1"/>
    <col min="40" max="40" width="8.7265625" style="2"/>
    <col min="41" max="41" width="8.81640625" style="2" bestFit="1" customWidth="1"/>
    <col min="42" max="42" width="8.7265625" style="2"/>
    <col min="43" max="43" width="8.81640625" style="2" bestFit="1" customWidth="1"/>
    <col min="44" max="56" width="8.7265625" style="2"/>
    <col min="57" max="58" width="8.81640625" style="2" bestFit="1" customWidth="1"/>
    <col min="59" max="59" width="8.7265625" style="2"/>
    <col min="60" max="60" width="8.81640625" style="2" bestFit="1" customWidth="1"/>
    <col min="61" max="68" width="8.7265625" style="2"/>
    <col min="69" max="69" width="8.81640625" style="2" bestFit="1" customWidth="1"/>
    <col min="70" max="77" width="8.7265625" style="2"/>
    <col min="78" max="78" width="8.81640625" style="2" bestFit="1" customWidth="1"/>
    <col min="79" max="82" width="8.7265625" style="2"/>
    <col min="83" max="83" width="8.81640625" style="2" bestFit="1" customWidth="1"/>
    <col min="84" max="94" width="8.7265625" style="2"/>
    <col min="95" max="96" width="8.81640625" style="2" bestFit="1" customWidth="1"/>
    <col min="97" max="97" width="8.7265625" style="2"/>
    <col min="98" max="98" width="8.81640625" style="2" bestFit="1" customWidth="1"/>
    <col min="99" max="99" width="8.7265625" style="2"/>
    <col min="100" max="100" width="8.81640625" style="2" bestFit="1" customWidth="1"/>
    <col min="101" max="101" width="8.7265625" style="2"/>
    <col min="102" max="102" width="8.81640625" style="2" bestFit="1" customWidth="1"/>
    <col min="103" max="105" width="8.7265625" style="2"/>
    <col min="106" max="106" width="8.81640625" style="2" bestFit="1" customWidth="1"/>
    <col min="107" max="108" width="8.7265625" style="2"/>
    <col min="109" max="109" width="8.81640625" style="2" bestFit="1" customWidth="1"/>
    <col min="110" max="197" width="8.7265625" style="2"/>
    <col min="198" max="198" width="10.1796875" style="2" bestFit="1" customWidth="1"/>
    <col min="199" max="201" width="8.7265625" style="2"/>
    <col min="202" max="202" width="10.1796875" style="2" bestFit="1" customWidth="1"/>
    <col min="203" max="204" width="8.7265625" style="2"/>
    <col min="205" max="206" width="8.81640625" style="2" bestFit="1" customWidth="1"/>
    <col min="207" max="208" width="10.1796875" style="2" bestFit="1" customWidth="1"/>
    <col min="209" max="211" width="8.7265625" style="2"/>
    <col min="212" max="212" width="8.81640625" style="2" bestFit="1" customWidth="1"/>
    <col min="213" max="219" width="8.7265625" style="2"/>
    <col min="220" max="220" width="8.81640625" style="2" bestFit="1" customWidth="1"/>
    <col min="221" max="221" width="8.7265625" style="2"/>
    <col min="222" max="222" width="8.81640625" style="2" bestFit="1" customWidth="1"/>
    <col min="223" max="248" width="8.7265625" style="2"/>
    <col min="249" max="250" width="8.81640625" style="2" bestFit="1" customWidth="1"/>
    <col min="251" max="16384" width="8.7265625" style="2"/>
  </cols>
  <sheetData>
    <row r="1" spans="1:11" ht="14.15" customHeight="1" x14ac:dyDescent="0.3">
      <c r="F1" s="46" t="s">
        <v>469</v>
      </c>
    </row>
    <row r="2" spans="1:11" ht="39.65" customHeight="1" x14ac:dyDescent="0.5">
      <c r="B2" s="1"/>
      <c r="D2" s="1" t="s">
        <v>0</v>
      </c>
    </row>
    <row r="3" spans="1:11" s="4" customFormat="1" ht="26" x14ac:dyDescent="0.3">
      <c r="B3" s="3" t="s">
        <v>43</v>
      </c>
      <c r="C3" s="3" t="s">
        <v>44</v>
      </c>
      <c r="D3" s="3" t="s">
        <v>45</v>
      </c>
      <c r="E3" s="3" t="s">
        <v>46</v>
      </c>
      <c r="F3" s="3" t="s">
        <v>47</v>
      </c>
      <c r="G3" s="3" t="s">
        <v>48</v>
      </c>
      <c r="H3" s="3" t="s">
        <v>49</v>
      </c>
      <c r="I3" s="3" t="s">
        <v>50</v>
      </c>
      <c r="J3" s="3" t="s">
        <v>51</v>
      </c>
      <c r="K3" s="3" t="s">
        <v>52</v>
      </c>
    </row>
    <row r="4" spans="1:11" x14ac:dyDescent="0.3">
      <c r="A4" s="47" t="s">
        <v>470</v>
      </c>
      <c r="B4" s="5">
        <v>0</v>
      </c>
      <c r="C4" s="5">
        <v>1</v>
      </c>
      <c r="D4" s="5" t="s">
        <v>57</v>
      </c>
      <c r="E4" s="5" t="s">
        <v>53</v>
      </c>
      <c r="F4" s="5" t="s">
        <v>58</v>
      </c>
      <c r="G4" s="6" t="s">
        <v>59</v>
      </c>
      <c r="H4" s="5" t="s">
        <v>60</v>
      </c>
      <c r="I4" s="148" t="s">
        <v>61</v>
      </c>
      <c r="J4" s="148" t="s">
        <v>62</v>
      </c>
      <c r="K4" s="148" t="s">
        <v>63</v>
      </c>
    </row>
    <row r="5" spans="1:11" x14ac:dyDescent="0.3">
      <c r="A5" s="47" t="s">
        <v>470</v>
      </c>
      <c r="B5" s="5">
        <v>0</v>
      </c>
      <c r="C5" s="5">
        <v>1</v>
      </c>
      <c r="D5" s="5" t="s">
        <v>57</v>
      </c>
      <c r="E5" s="5" t="s">
        <v>56</v>
      </c>
      <c r="F5" s="5" t="s">
        <v>64</v>
      </c>
      <c r="G5" s="6" t="s">
        <v>65</v>
      </c>
      <c r="H5" s="5" t="s">
        <v>66</v>
      </c>
      <c r="I5" s="148" t="s">
        <v>67</v>
      </c>
      <c r="J5" s="148" t="s">
        <v>68</v>
      </c>
      <c r="K5" s="148" t="s">
        <v>69</v>
      </c>
    </row>
    <row r="6" spans="1:11" x14ac:dyDescent="0.3">
      <c r="A6" s="47" t="s">
        <v>470</v>
      </c>
      <c r="B6" s="5">
        <v>0</v>
      </c>
      <c r="C6" s="5">
        <v>1</v>
      </c>
      <c r="D6" s="5" t="s">
        <v>57</v>
      </c>
      <c r="E6" s="8" t="s">
        <v>56</v>
      </c>
      <c r="F6" s="8" t="s">
        <v>70</v>
      </c>
      <c r="G6" s="9" t="s">
        <v>71</v>
      </c>
      <c r="H6" s="5" t="s">
        <v>72</v>
      </c>
      <c r="I6" s="148" t="s">
        <v>73</v>
      </c>
      <c r="J6" s="7">
        <v>0</v>
      </c>
      <c r="K6" s="148" t="s">
        <v>74</v>
      </c>
    </row>
    <row r="7" spans="1:11" x14ac:dyDescent="0.3">
      <c r="A7" s="48" t="s">
        <v>471</v>
      </c>
      <c r="B7" s="5">
        <v>0</v>
      </c>
      <c r="C7" s="5">
        <v>1</v>
      </c>
      <c r="D7" s="5" t="s">
        <v>57</v>
      </c>
      <c r="E7" s="5" t="s">
        <v>56</v>
      </c>
      <c r="F7" s="5" t="s">
        <v>75</v>
      </c>
      <c r="G7" s="6" t="s">
        <v>76</v>
      </c>
      <c r="H7" s="5" t="s">
        <v>77</v>
      </c>
      <c r="I7" s="148" t="s">
        <v>78</v>
      </c>
      <c r="J7" s="7">
        <v>0</v>
      </c>
      <c r="K7" s="148" t="s">
        <v>79</v>
      </c>
    </row>
    <row r="8" spans="1:11" x14ac:dyDescent="0.3">
      <c r="A8" s="48" t="s">
        <v>471</v>
      </c>
      <c r="B8" s="5">
        <v>0</v>
      </c>
      <c r="C8" s="5">
        <v>1</v>
      </c>
      <c r="D8" s="5" t="s">
        <v>57</v>
      </c>
      <c r="E8" s="5" t="s">
        <v>56</v>
      </c>
      <c r="F8" s="5" t="s">
        <v>80</v>
      </c>
      <c r="G8" s="6" t="s">
        <v>81</v>
      </c>
      <c r="H8" s="5" t="s">
        <v>82</v>
      </c>
      <c r="I8" s="148" t="s">
        <v>83</v>
      </c>
      <c r="J8" s="148" t="s">
        <v>84</v>
      </c>
      <c r="K8" s="148" t="s">
        <v>85</v>
      </c>
    </row>
    <row r="9" spans="1:11" x14ac:dyDescent="0.3">
      <c r="A9" s="48" t="s">
        <v>471</v>
      </c>
      <c r="B9" s="5">
        <v>0</v>
      </c>
      <c r="C9" s="5">
        <v>1</v>
      </c>
      <c r="D9" s="5" t="s">
        <v>57</v>
      </c>
      <c r="E9" s="5" t="s">
        <v>56</v>
      </c>
      <c r="F9" s="5" t="s">
        <v>86</v>
      </c>
      <c r="G9" s="6" t="s">
        <v>87</v>
      </c>
      <c r="H9" s="5" t="s">
        <v>88</v>
      </c>
      <c r="I9" s="148" t="s">
        <v>89</v>
      </c>
      <c r="J9" s="148" t="s">
        <v>90</v>
      </c>
      <c r="K9" s="148" t="s">
        <v>91</v>
      </c>
    </row>
    <row r="10" spans="1:11" x14ac:dyDescent="0.3">
      <c r="A10" s="48" t="s">
        <v>471</v>
      </c>
      <c r="B10" s="5">
        <v>0</v>
      </c>
      <c r="C10" s="5">
        <v>1</v>
      </c>
      <c r="D10" s="5" t="s">
        <v>57</v>
      </c>
      <c r="E10" s="5" t="s">
        <v>56</v>
      </c>
      <c r="F10" s="5" t="s">
        <v>92</v>
      </c>
      <c r="G10" s="6" t="s">
        <v>93</v>
      </c>
      <c r="H10" s="5" t="s">
        <v>55</v>
      </c>
      <c r="I10" s="148" t="s">
        <v>94</v>
      </c>
      <c r="J10" s="7">
        <v>0</v>
      </c>
      <c r="K10" s="148" t="s">
        <v>95</v>
      </c>
    </row>
    <row r="11" spans="1:11" x14ac:dyDescent="0.3">
      <c r="A11" s="48" t="s">
        <v>471</v>
      </c>
      <c r="B11" s="5">
        <v>0</v>
      </c>
      <c r="C11" s="5">
        <v>1</v>
      </c>
      <c r="D11" s="5" t="s">
        <v>57</v>
      </c>
      <c r="E11" s="5" t="s">
        <v>56</v>
      </c>
      <c r="F11" s="5" t="s">
        <v>96</v>
      </c>
      <c r="G11" s="6" t="s">
        <v>97</v>
      </c>
      <c r="H11" s="5" t="s">
        <v>98</v>
      </c>
      <c r="I11" s="148" t="s">
        <v>99</v>
      </c>
      <c r="J11" s="148" t="s">
        <v>100</v>
      </c>
      <c r="K11" s="148" t="s">
        <v>101</v>
      </c>
    </row>
    <row r="12" spans="1:11" x14ac:dyDescent="0.3">
      <c r="A12" s="48" t="s">
        <v>471</v>
      </c>
      <c r="B12" s="5">
        <v>0</v>
      </c>
      <c r="C12" s="5">
        <v>1</v>
      </c>
      <c r="D12" s="5" t="s">
        <v>57</v>
      </c>
      <c r="E12" s="5" t="s">
        <v>56</v>
      </c>
      <c r="F12" s="5" t="s">
        <v>102</v>
      </c>
      <c r="G12" s="6" t="s">
        <v>103</v>
      </c>
      <c r="H12" s="5" t="s">
        <v>104</v>
      </c>
      <c r="I12" s="148" t="s">
        <v>105</v>
      </c>
      <c r="J12" s="7">
        <v>0</v>
      </c>
      <c r="K12" s="148" t="s">
        <v>106</v>
      </c>
    </row>
    <row r="13" spans="1:11" x14ac:dyDescent="0.3">
      <c r="A13" s="48" t="s">
        <v>471</v>
      </c>
      <c r="B13" s="5">
        <v>0</v>
      </c>
      <c r="C13" s="5">
        <v>1</v>
      </c>
      <c r="D13" s="5" t="s">
        <v>57</v>
      </c>
      <c r="E13" s="5" t="s">
        <v>56</v>
      </c>
      <c r="F13" s="5" t="s">
        <v>107</v>
      </c>
      <c r="G13" s="6" t="s">
        <v>108</v>
      </c>
      <c r="H13" s="5" t="s">
        <v>55</v>
      </c>
      <c r="I13" s="148" t="s">
        <v>109</v>
      </c>
      <c r="J13" s="7">
        <v>0</v>
      </c>
      <c r="K13" s="148" t="s">
        <v>110</v>
      </c>
    </row>
    <row r="14" spans="1:11" x14ac:dyDescent="0.3">
      <c r="A14" s="48" t="s">
        <v>471</v>
      </c>
      <c r="B14" s="5">
        <v>0</v>
      </c>
      <c r="C14" s="5">
        <v>1</v>
      </c>
      <c r="D14" s="5" t="s">
        <v>57</v>
      </c>
      <c r="E14" s="5" t="s">
        <v>56</v>
      </c>
      <c r="F14" s="5" t="s">
        <v>111</v>
      </c>
      <c r="G14" s="6" t="s">
        <v>112</v>
      </c>
      <c r="H14" s="5" t="s">
        <v>55</v>
      </c>
      <c r="I14" s="148" t="s">
        <v>113</v>
      </c>
      <c r="J14" s="7">
        <v>0</v>
      </c>
      <c r="K14" s="148" t="s">
        <v>114</v>
      </c>
    </row>
    <row r="15" spans="1:11" x14ac:dyDescent="0.3">
      <c r="A15" s="48" t="s">
        <v>471</v>
      </c>
      <c r="B15" s="5">
        <v>0</v>
      </c>
      <c r="C15" s="5">
        <v>1</v>
      </c>
      <c r="D15" s="5" t="s">
        <v>57</v>
      </c>
      <c r="E15" s="5" t="s">
        <v>56</v>
      </c>
      <c r="F15" s="5" t="s">
        <v>115</v>
      </c>
      <c r="G15" s="6" t="s">
        <v>116</v>
      </c>
      <c r="H15" s="5" t="s">
        <v>117</v>
      </c>
      <c r="I15" s="148" t="s">
        <v>118</v>
      </c>
      <c r="J15" s="148" t="s">
        <v>119</v>
      </c>
      <c r="K15" s="148" t="s">
        <v>120</v>
      </c>
    </row>
    <row r="16" spans="1:11" x14ac:dyDescent="0.3">
      <c r="A16" s="48" t="s">
        <v>471</v>
      </c>
      <c r="B16" s="5">
        <v>0</v>
      </c>
      <c r="C16" s="5">
        <v>1</v>
      </c>
      <c r="D16" s="5" t="s">
        <v>57</v>
      </c>
      <c r="E16" s="5" t="s">
        <v>56</v>
      </c>
      <c r="F16" s="5" t="s">
        <v>121</v>
      </c>
      <c r="G16" s="6" t="s">
        <v>122</v>
      </c>
      <c r="H16" s="5" t="s">
        <v>123</v>
      </c>
      <c r="I16" s="148" t="s">
        <v>124</v>
      </c>
      <c r="J16" s="7">
        <v>0</v>
      </c>
      <c r="K16" s="148" t="s">
        <v>125</v>
      </c>
    </row>
    <row r="17" spans="1:59" x14ac:dyDescent="0.3">
      <c r="A17" s="48" t="s">
        <v>471</v>
      </c>
      <c r="B17" s="5">
        <v>0</v>
      </c>
      <c r="C17" s="5">
        <v>1</v>
      </c>
      <c r="D17" s="5" t="s">
        <v>57</v>
      </c>
      <c r="E17" s="5" t="s">
        <v>56</v>
      </c>
      <c r="F17" s="5" t="s">
        <v>126</v>
      </c>
      <c r="G17" s="6" t="s">
        <v>127</v>
      </c>
      <c r="H17" s="5" t="s">
        <v>55</v>
      </c>
      <c r="I17" s="7" t="s">
        <v>55</v>
      </c>
      <c r="J17" s="7" t="s">
        <v>55</v>
      </c>
      <c r="K17" s="7" t="s">
        <v>55</v>
      </c>
    </row>
    <row r="18" spans="1:59" x14ac:dyDescent="0.3">
      <c r="A18" s="48" t="s">
        <v>471</v>
      </c>
      <c r="B18" s="5">
        <v>0</v>
      </c>
      <c r="C18" s="5">
        <v>1</v>
      </c>
      <c r="D18" s="5" t="s">
        <v>57</v>
      </c>
      <c r="E18" s="5" t="s">
        <v>56</v>
      </c>
      <c r="F18" s="5" t="s">
        <v>128</v>
      </c>
      <c r="G18" s="6" t="s">
        <v>129</v>
      </c>
      <c r="H18" s="5" t="s">
        <v>130</v>
      </c>
      <c r="I18" s="148" t="s">
        <v>131</v>
      </c>
      <c r="J18" s="7">
        <v>0</v>
      </c>
      <c r="K18" s="148" t="s">
        <v>132</v>
      </c>
    </row>
    <row r="19" spans="1:59" x14ac:dyDescent="0.3">
      <c r="A19" s="48" t="s">
        <v>471</v>
      </c>
      <c r="B19" s="5">
        <v>0</v>
      </c>
      <c r="C19" s="5">
        <v>1</v>
      </c>
      <c r="D19" s="5" t="s">
        <v>57</v>
      </c>
      <c r="E19" s="5" t="s">
        <v>56</v>
      </c>
      <c r="F19" s="5" t="s">
        <v>133</v>
      </c>
      <c r="G19" s="6" t="s">
        <v>134</v>
      </c>
      <c r="H19" s="5" t="s">
        <v>55</v>
      </c>
      <c r="I19" s="148" t="s">
        <v>135</v>
      </c>
      <c r="J19" s="7">
        <v>0</v>
      </c>
      <c r="K19" s="148" t="s">
        <v>136</v>
      </c>
    </row>
    <row r="20" spans="1:59" x14ac:dyDescent="0.3">
      <c r="A20" s="48" t="s">
        <v>471</v>
      </c>
      <c r="B20" s="5">
        <v>0</v>
      </c>
      <c r="C20" s="5">
        <v>1</v>
      </c>
      <c r="D20" s="5" t="s">
        <v>57</v>
      </c>
      <c r="E20" s="5" t="s">
        <v>56</v>
      </c>
      <c r="F20" s="5" t="s">
        <v>137</v>
      </c>
      <c r="G20" s="6" t="s">
        <v>138</v>
      </c>
      <c r="H20" s="5" t="s">
        <v>139</v>
      </c>
      <c r="I20" s="148" t="s">
        <v>140</v>
      </c>
      <c r="J20" s="7">
        <v>0</v>
      </c>
      <c r="K20" s="148" t="s">
        <v>141</v>
      </c>
    </row>
    <row r="21" spans="1:59" x14ac:dyDescent="0.3">
      <c r="A21" s="48" t="s">
        <v>471</v>
      </c>
      <c r="B21" s="5">
        <v>0</v>
      </c>
      <c r="C21" s="5">
        <v>1</v>
      </c>
      <c r="D21" s="5" t="s">
        <v>57</v>
      </c>
      <c r="E21" s="5" t="s">
        <v>56</v>
      </c>
      <c r="F21" s="5" t="s">
        <v>142</v>
      </c>
      <c r="G21" s="6" t="s">
        <v>143</v>
      </c>
      <c r="H21" s="5" t="s">
        <v>144</v>
      </c>
      <c r="I21" s="148" t="s">
        <v>145</v>
      </c>
      <c r="J21" s="148" t="s">
        <v>146</v>
      </c>
      <c r="K21" s="148" t="s">
        <v>147</v>
      </c>
    </row>
    <row r="23" spans="1:59" x14ac:dyDescent="0.3">
      <c r="AK23" s="2">
        <v>1</v>
      </c>
      <c r="AL23" s="2">
        <v>1</v>
      </c>
      <c r="AM23" s="2">
        <v>1</v>
      </c>
      <c r="AN23" s="2">
        <v>2</v>
      </c>
      <c r="AO23" s="2">
        <v>2</v>
      </c>
      <c r="AP23" s="2">
        <v>3</v>
      </c>
      <c r="AQ23" s="2">
        <v>3</v>
      </c>
      <c r="AR23" s="2">
        <v>3</v>
      </c>
      <c r="AS23" s="2">
        <v>3</v>
      </c>
      <c r="AT23" s="2">
        <v>6</v>
      </c>
      <c r="AU23" s="2">
        <v>6</v>
      </c>
      <c r="AV23" s="2">
        <v>7</v>
      </c>
      <c r="AW23" s="2">
        <v>7</v>
      </c>
      <c r="AX23" s="2">
        <v>8</v>
      </c>
      <c r="AY23" s="2">
        <v>8</v>
      </c>
      <c r="AZ23" s="2">
        <v>8</v>
      </c>
      <c r="BA23" s="2">
        <v>8</v>
      </c>
      <c r="BB23" s="2">
        <v>8</v>
      </c>
      <c r="BC23" s="2">
        <v>9</v>
      </c>
      <c r="BD23" s="2">
        <v>10</v>
      </c>
      <c r="BE23" s="2">
        <v>10</v>
      </c>
      <c r="BF23" s="2">
        <v>10</v>
      </c>
      <c r="BG23" s="2">
        <v>10</v>
      </c>
    </row>
    <row r="24" spans="1:59" s="4" customFormat="1" x14ac:dyDescent="0.3"/>
    <row r="623" ht="15" customHeight="1" x14ac:dyDescent="0.3"/>
    <row r="923" ht="15" customHeight="1" x14ac:dyDescent="0.3"/>
    <row r="1823" ht="15" customHeight="1" x14ac:dyDescent="0.3"/>
  </sheetData>
  <autoFilter ref="A3:H21" xr:uid="{FB531C1A-D847-44E6-8FDF-3D345D4247B5}"/>
  <hyperlinks>
    <hyperlink ref="F1" location="'Table 1'!A1" display="Back to map" xr:uid="{30F93B19-0E89-4046-8037-A68F3D7310E9}"/>
    <hyperlink ref="F1:G1" location="'Table 2'!A1" display="Back to info page" xr:uid="{4FB1E292-5E62-40D2-8997-186F531B81FD}"/>
    <hyperlink ref="K21" r:id="rId1" xr:uid="{EBCE6E63-F997-4778-B705-1EFA1EFB0129}"/>
    <hyperlink ref="K20" r:id="rId2" xr:uid="{55E9470D-A7CD-4C57-82A9-124D9AFB51C7}"/>
    <hyperlink ref="K19" r:id="rId3" xr:uid="{A2DA3FB9-5979-4E00-B2BE-57C4494122C7}"/>
    <hyperlink ref="K18" r:id="rId4" xr:uid="{62923C84-6FB9-4F62-A85A-442247E44D36}"/>
    <hyperlink ref="K16" r:id="rId5" xr:uid="{91E47B8C-CC49-4AB7-9831-E801B616EF49}"/>
    <hyperlink ref="K15" r:id="rId6" xr:uid="{9D410DCA-B815-4412-B2D2-7E8C788869B8}"/>
    <hyperlink ref="K14" r:id="rId7" xr:uid="{7C08AB8D-8136-4F54-AA28-4BE9FBEB20B8}"/>
    <hyperlink ref="K13" r:id="rId8" xr:uid="{BCC8C937-A1C7-45D6-B3A5-D6013E3D62E2}"/>
    <hyperlink ref="K12" r:id="rId9" xr:uid="{970E0CBB-45B2-4632-A8A6-4281616D88E2}"/>
    <hyperlink ref="K11" r:id="rId10" xr:uid="{DAEDAA6C-AE2F-4282-832D-B0E6BEE5F02E}"/>
    <hyperlink ref="K10" r:id="rId11" xr:uid="{F82F0191-ABB9-4750-9A27-E60E8DF5F36E}"/>
    <hyperlink ref="K9" r:id="rId12" xr:uid="{E28DBA39-BEBF-49DA-A3B5-B4C12ECC1D51}"/>
    <hyperlink ref="K8" r:id="rId13" xr:uid="{38CE8439-CB00-4556-A048-4F998BB4F7EE}"/>
    <hyperlink ref="K7" r:id="rId14" xr:uid="{8A04ED33-8836-44BE-B274-323D6BAAF56E}"/>
    <hyperlink ref="K6" r:id="rId15" xr:uid="{62CEE432-11AA-4E27-BF64-2BEE09864551}"/>
    <hyperlink ref="K5" r:id="rId16" xr:uid="{0503B825-9D6A-4F65-B5B7-3AC74183DF4A}"/>
    <hyperlink ref="K4" r:id="rId17" xr:uid="{E158B754-FAEC-4CF5-BB3A-8305049AB3EA}"/>
    <hyperlink ref="J21" r:id="rId18" xr:uid="{751C0CBB-22B1-4504-9B16-BA4B7757801B}"/>
    <hyperlink ref="J15" r:id="rId19" xr:uid="{946A620E-5FAB-4691-9D7F-B411A7DF69C1}"/>
    <hyperlink ref="J11" r:id="rId20" xr:uid="{7A9BE0FC-6CF0-496D-8759-C57F51A51540}"/>
    <hyperlink ref="J9" r:id="rId21" xr:uid="{0202FED0-5ABF-4243-99B6-D3858C21F04C}"/>
    <hyperlink ref="J8" r:id="rId22" xr:uid="{76DA5A8A-761D-4C8C-AB18-948C6A032B04}"/>
    <hyperlink ref="J5" r:id="rId23" xr:uid="{2C2E6888-6C37-4785-B020-E5A2D2E13037}"/>
    <hyperlink ref="J4" r:id="rId24" xr:uid="{FFB45DCE-FEE9-45C8-8863-C81475D1139A}"/>
    <hyperlink ref="I21" r:id="rId25" xr:uid="{150CD56D-094E-4F06-AF57-461B3D75F8B6}"/>
    <hyperlink ref="I20" r:id="rId26" xr:uid="{E8039FD4-62F5-4771-84ED-4ADB47F769FA}"/>
    <hyperlink ref="I19" r:id="rId27" xr:uid="{03120DCD-9289-4BAC-A16D-22272C82A73B}"/>
    <hyperlink ref="I18" r:id="rId28" xr:uid="{BADEE783-65A0-45E4-A211-7C0E83A4AA29}"/>
    <hyperlink ref="I16" r:id="rId29" xr:uid="{7ABEE73B-4EDA-400D-8700-55E10E17B85E}"/>
    <hyperlink ref="I15" r:id="rId30" xr:uid="{AE08D2A8-E36D-4E17-A7D9-EBAF1C46BC51}"/>
    <hyperlink ref="I14" r:id="rId31" xr:uid="{AC18218D-1562-46C8-B9D4-DEE931428B29}"/>
    <hyperlink ref="I13" r:id="rId32" xr:uid="{A39553A3-C7AB-40F9-8A77-908817D0EB65}"/>
    <hyperlink ref="I12" r:id="rId33" xr:uid="{3D744E64-BEFA-4DDF-9AC5-4B06326A9B42}"/>
    <hyperlink ref="I11" r:id="rId34" xr:uid="{9434E399-900F-46B9-9130-C8F25ED4ED6A}"/>
    <hyperlink ref="I10" r:id="rId35" xr:uid="{84991F92-A118-4568-A2DE-3A202E0EBE38}"/>
    <hyperlink ref="I9" r:id="rId36" xr:uid="{683F3A8F-792C-4BB0-BA39-370D52A4850E}"/>
    <hyperlink ref="I8" r:id="rId37" xr:uid="{EC9A26FF-1FDE-4F73-B852-8EAD75B06982}"/>
    <hyperlink ref="I7" r:id="rId38" xr:uid="{3BB5F731-4A8A-48E6-87A2-4FE0244EBD25}"/>
    <hyperlink ref="I6" r:id="rId39" xr:uid="{0EDB1FCC-6C3C-4FC1-9A50-E289FE78ED07}"/>
    <hyperlink ref="I5" r:id="rId40" xr:uid="{1E16D633-A4C9-482F-9945-DFF349E140AD}"/>
    <hyperlink ref="I4" r:id="rId41" xr:uid="{24A8C6C5-1A43-4C88-B266-667B6E1F4546}"/>
  </hyperlinks>
  <pageMargins left="0.7" right="0.7" top="0.75" bottom="0.75" header="0.3" footer="0.3"/>
  <pageSetup paperSize="9" orientation="portrait"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A6BE-A389-47BE-A91E-2156A62E4A9B}">
  <dimension ref="A1:BX20"/>
  <sheetViews>
    <sheetView showZeros="0" tabSelected="1" zoomScaleNormal="100" workbookViewId="0">
      <pane xSplit="7" ySplit="2" topLeftCell="H3" activePane="bottomRight" state="frozen"/>
      <selection activeCell="C1" sqref="C1"/>
      <selection pane="topRight" activeCell="C1" sqref="C1"/>
      <selection pane="bottomLeft" activeCell="C1" sqref="C1"/>
      <selection pane="bottomRight" activeCell="H3" sqref="H3"/>
    </sheetView>
  </sheetViews>
  <sheetFormatPr defaultRowHeight="12.5" x14ac:dyDescent="0.25"/>
  <cols>
    <col min="1" max="1" width="8.7265625" customWidth="1"/>
    <col min="2" max="3" width="8.7265625" hidden="1" customWidth="1"/>
    <col min="6" max="6" width="24.453125" customWidth="1"/>
    <col min="11" max="11" width="11.453125" customWidth="1"/>
    <col min="19" max="19" width="11.1796875" customWidth="1"/>
    <col min="21" max="21" width="12" customWidth="1"/>
    <col min="23" max="26" width="10.54296875" customWidth="1"/>
    <col min="28" max="28" width="10.453125" customWidth="1"/>
    <col min="29" max="29" width="10.54296875" customWidth="1"/>
    <col min="30" max="30" width="11.81640625" customWidth="1"/>
    <col min="32" max="32" width="11.7265625" customWidth="1"/>
    <col min="33" max="33" width="16.26953125" customWidth="1"/>
    <col min="35" max="35" width="10.54296875" customWidth="1"/>
    <col min="36" max="36" width="14.453125" customWidth="1"/>
    <col min="38" max="38" width="21.81640625" customWidth="1"/>
  </cols>
  <sheetData>
    <row r="1" spans="1:76" ht="28" customHeight="1" x14ac:dyDescent="0.5">
      <c r="B1" s="1"/>
      <c r="C1" s="2"/>
      <c r="D1" s="1" t="s">
        <v>1</v>
      </c>
      <c r="E1" s="2"/>
      <c r="F1" s="2"/>
      <c r="G1" s="157" t="s">
        <v>468</v>
      </c>
      <c r="H1" s="158"/>
      <c r="I1" s="159" t="s">
        <v>2</v>
      </c>
      <c r="J1" s="160"/>
      <c r="K1" s="160"/>
      <c r="L1" s="161"/>
      <c r="M1" s="159" t="s">
        <v>3</v>
      </c>
      <c r="N1" s="161"/>
      <c r="O1" s="159" t="s">
        <v>4</v>
      </c>
      <c r="P1" s="160"/>
      <c r="Q1" s="160"/>
      <c r="R1" s="161"/>
      <c r="S1" s="159" t="s">
        <v>5</v>
      </c>
      <c r="T1" s="161"/>
      <c r="U1" s="159" t="s">
        <v>6</v>
      </c>
      <c r="V1" s="161"/>
      <c r="W1" s="164" t="s">
        <v>7</v>
      </c>
      <c r="X1" s="165"/>
      <c r="Y1" s="165"/>
      <c r="Z1" s="165"/>
      <c r="AA1" s="166"/>
      <c r="AB1" s="96" t="s">
        <v>8</v>
      </c>
      <c r="AC1" s="159" t="s">
        <v>9</v>
      </c>
      <c r="AD1" s="160"/>
      <c r="AE1" s="160"/>
      <c r="AF1" s="161"/>
      <c r="AG1" s="145" t="s">
        <v>562</v>
      </c>
      <c r="AH1" s="162" t="s">
        <v>563</v>
      </c>
      <c r="AI1" s="163"/>
      <c r="AJ1" s="146" t="s">
        <v>585</v>
      </c>
      <c r="BB1">
        <v>3</v>
      </c>
      <c r="BC1">
        <v>3</v>
      </c>
      <c r="BD1">
        <v>3</v>
      </c>
      <c r="BE1">
        <v>4</v>
      </c>
      <c r="BF1">
        <v>4</v>
      </c>
      <c r="BG1">
        <v>5</v>
      </c>
      <c r="BH1">
        <v>5</v>
      </c>
      <c r="BI1">
        <v>5</v>
      </c>
      <c r="BJ1">
        <v>5</v>
      </c>
      <c r="BK1">
        <v>6</v>
      </c>
      <c r="BL1">
        <v>6</v>
      </c>
      <c r="BM1">
        <v>7</v>
      </c>
      <c r="BN1">
        <v>7</v>
      </c>
      <c r="BO1">
        <v>8</v>
      </c>
      <c r="BP1">
        <v>8</v>
      </c>
      <c r="BQ1">
        <v>8</v>
      </c>
      <c r="BR1">
        <v>8</v>
      </c>
      <c r="BS1">
        <v>8</v>
      </c>
      <c r="BT1">
        <v>9</v>
      </c>
      <c r="BU1">
        <v>10</v>
      </c>
      <c r="BV1">
        <v>10</v>
      </c>
      <c r="BW1">
        <v>10</v>
      </c>
      <c r="BX1">
        <v>10</v>
      </c>
    </row>
    <row r="2" spans="1:76" ht="117" x14ac:dyDescent="0.3">
      <c r="B2" s="3" t="str">
        <f>'Table 1'!B3</f>
        <v>Duplicate?</v>
      </c>
      <c r="C2" s="3" t="str">
        <f>'Table 1'!C3</f>
        <v>List</v>
      </c>
      <c r="D2" s="3" t="str">
        <f>'Table 1'!D3</f>
        <v>Substance Group</v>
      </c>
      <c r="E2" s="3" t="str">
        <f>'Table 1'!E3</f>
        <v>Category</v>
      </c>
      <c r="F2" s="3" t="str">
        <f>'Table 1'!F3</f>
        <v>Substance name</v>
      </c>
      <c r="G2" s="3" t="str">
        <f>'Table 1'!G3</f>
        <v>CASNo.</v>
      </c>
      <c r="H2" s="21" t="str">
        <f>'Table 1'!H3</f>
        <v>EC NUMBER</v>
      </c>
      <c r="I2" s="12" t="s">
        <v>10</v>
      </c>
      <c r="J2" s="10" t="s">
        <v>11</v>
      </c>
      <c r="K2" s="21" t="s">
        <v>598</v>
      </c>
      <c r="L2" s="11" t="s">
        <v>12</v>
      </c>
      <c r="M2" s="12" t="s">
        <v>13</v>
      </c>
      <c r="N2" s="11" t="s">
        <v>14</v>
      </c>
      <c r="O2" s="12" t="s">
        <v>15</v>
      </c>
      <c r="P2" s="10" t="s">
        <v>16</v>
      </c>
      <c r="Q2" s="10" t="s">
        <v>17</v>
      </c>
      <c r="R2" s="11" t="s">
        <v>18</v>
      </c>
      <c r="S2" s="12" t="s">
        <v>19</v>
      </c>
      <c r="T2" s="11" t="s">
        <v>20</v>
      </c>
      <c r="U2" s="12" t="s">
        <v>21</v>
      </c>
      <c r="V2" s="11" t="s">
        <v>22</v>
      </c>
      <c r="W2" s="12" t="s">
        <v>23</v>
      </c>
      <c r="X2" s="10" t="s">
        <v>24</v>
      </c>
      <c r="Y2" s="10" t="s">
        <v>25</v>
      </c>
      <c r="Z2" s="10" t="s">
        <v>26</v>
      </c>
      <c r="AA2" s="11" t="s">
        <v>27</v>
      </c>
      <c r="AB2" s="13" t="s">
        <v>28</v>
      </c>
      <c r="AC2" s="12" t="s">
        <v>29</v>
      </c>
      <c r="AD2" s="10" t="s">
        <v>599</v>
      </c>
      <c r="AE2" s="10" t="s">
        <v>30</v>
      </c>
      <c r="AF2" s="11" t="s">
        <v>31</v>
      </c>
      <c r="AG2" s="141" t="s">
        <v>586</v>
      </c>
      <c r="AH2" s="142" t="s">
        <v>587</v>
      </c>
      <c r="AI2" s="143" t="s">
        <v>588</v>
      </c>
      <c r="AJ2" s="144" t="s">
        <v>589</v>
      </c>
      <c r="AL2" s="125" t="s">
        <v>590</v>
      </c>
      <c r="BB2" s="4" t="s">
        <v>10</v>
      </c>
      <c r="BC2" s="4" t="s">
        <v>11</v>
      </c>
      <c r="BD2" s="4" t="s">
        <v>12</v>
      </c>
      <c r="BE2" s="4" t="s">
        <v>13</v>
      </c>
      <c r="BF2" s="4" t="s">
        <v>14</v>
      </c>
      <c r="BG2" s="4" t="s">
        <v>15</v>
      </c>
      <c r="BH2" s="4" t="s">
        <v>16</v>
      </c>
      <c r="BI2" s="4" t="s">
        <v>17</v>
      </c>
      <c r="BJ2" s="4" t="s">
        <v>18</v>
      </c>
      <c r="BK2" s="4" t="s">
        <v>19</v>
      </c>
      <c r="BL2" s="4" t="s">
        <v>20</v>
      </c>
      <c r="BM2" s="4" t="s">
        <v>21</v>
      </c>
      <c r="BN2" s="4" t="s">
        <v>22</v>
      </c>
      <c r="BO2" s="4" t="s">
        <v>23</v>
      </c>
      <c r="BP2" s="4" t="s">
        <v>24</v>
      </c>
      <c r="BQ2" s="4" t="s">
        <v>25</v>
      </c>
      <c r="BR2" s="4" t="s">
        <v>32</v>
      </c>
      <c r="BS2" s="4" t="s">
        <v>27</v>
      </c>
      <c r="BT2" s="4" t="s">
        <v>28</v>
      </c>
      <c r="BU2" s="4" t="s">
        <v>29</v>
      </c>
      <c r="BV2" s="4" t="s">
        <v>599</v>
      </c>
      <c r="BW2" s="4" t="s">
        <v>30</v>
      </c>
      <c r="BX2" s="4" t="s">
        <v>31</v>
      </c>
    </row>
    <row r="3" spans="1:76" ht="13" x14ac:dyDescent="0.3">
      <c r="A3" s="47" t="s">
        <v>470</v>
      </c>
      <c r="B3" s="5">
        <f>'Table 1'!B4</f>
        <v>0</v>
      </c>
      <c r="C3" s="5">
        <f>'Table 1'!C4</f>
        <v>1</v>
      </c>
      <c r="D3" s="5" t="str">
        <f>'Table 1'!D4</f>
        <v>Bisphenols</v>
      </c>
      <c r="E3" s="5" t="str">
        <f>'Table 1'!E4</f>
        <v>A</v>
      </c>
      <c r="F3" s="5" t="str">
        <f>'Table 1'!F4</f>
        <v>BPA</v>
      </c>
      <c r="G3" s="14" t="str">
        <f>'Table 1'!G4</f>
        <v>80-05-7</v>
      </c>
      <c r="H3" s="126" t="str">
        <f>'Table 1'!H4</f>
        <v>201-245-8</v>
      </c>
      <c r="I3" s="94" t="str">
        <f>IF('Table 2'!BB3=1,"Y","")</f>
        <v/>
      </c>
      <c r="J3" s="92" t="str">
        <f>IF('Table 2'!BC3="-","","Y")</f>
        <v/>
      </c>
      <c r="K3" s="92" t="str">
        <f>IF('Table 3'!R3="","","Y")</f>
        <v/>
      </c>
      <c r="L3" s="92" t="str">
        <f>IF('Table 2'!BD3="Y","Y","")</f>
        <v/>
      </c>
      <c r="M3" s="92" t="str">
        <f>IF('Table 2'!BE3=1,"Y","")</f>
        <v>Y</v>
      </c>
      <c r="N3" s="92" t="str">
        <f>IF('Table 2'!BF3="Y","Y","")</f>
        <v>Y</v>
      </c>
      <c r="O3" s="92" t="str">
        <f>IF('Table 2'!BG3=1,"Y","")</f>
        <v>Y</v>
      </c>
      <c r="P3" s="92" t="str">
        <f>IF('Table 2'!BH3=1,"Y","")</f>
        <v>Y</v>
      </c>
      <c r="Q3" s="92" t="str">
        <f>IF('Table 2'!BI3=1,"Y","")</f>
        <v>Y</v>
      </c>
      <c r="R3" s="92" t="str">
        <f>IF('Table 2'!BJ3="Y","Y","")</f>
        <v>Y</v>
      </c>
      <c r="S3" s="92" t="str">
        <f>IF('Table 2'!BK3=1,"Y","")</f>
        <v>Y</v>
      </c>
      <c r="T3" s="92" t="str">
        <f>IF('Table 2'!BL3=1,"Y","")</f>
        <v>Y</v>
      </c>
      <c r="U3" s="92" t="str">
        <f>IF('Table 2'!BM3=1,"Y","")</f>
        <v>Y</v>
      </c>
      <c r="V3" s="92" t="str">
        <f>IF('Table 2'!BN3="Y","Y","")</f>
        <v>Y</v>
      </c>
      <c r="W3" s="92" t="str">
        <f>IF('Table 2'!BO3=1,"Y","")</f>
        <v>Y</v>
      </c>
      <c r="X3" s="92" t="str">
        <f>IF('Table 2'!BP3=1,"Y","")</f>
        <v/>
      </c>
      <c r="Y3" s="92" t="str">
        <f>IF('Table 2'!BQ3=1,"Y","")</f>
        <v/>
      </c>
      <c r="Z3" s="92" t="str">
        <f>IF('Table 2'!BR3="Y","Y","")</f>
        <v>Y</v>
      </c>
      <c r="AA3" s="92" t="str">
        <f>IF('Table 2'!BS3=1,"Y","")</f>
        <v/>
      </c>
      <c r="AB3" s="92" t="str">
        <f>IF('Table 2'!BT3="Y","Y","")</f>
        <v/>
      </c>
      <c r="AC3" s="92" t="str">
        <f>IF('Table 2'!BU3="Y","Y","")</f>
        <v>Y</v>
      </c>
      <c r="AD3" s="92" t="str">
        <f>IF('Table 2'!BV3=1,"Y","")</f>
        <v>Y</v>
      </c>
      <c r="AE3" s="92" t="str">
        <f>IF('Table 2'!BW3=1,"Y","")</f>
        <v/>
      </c>
      <c r="AF3" s="92" t="str">
        <f>IF('Table 2'!BX3=1,"Y","")</f>
        <v/>
      </c>
      <c r="AG3" s="93" t="str">
        <f>IF('Table 11 Profess+consumer'!B3=1,"Y","")</f>
        <v>Y</v>
      </c>
      <c r="AH3" s="93" t="str">
        <f>IF(COUNT('Table 12 Class+OSH+waste'!K3:P3,"")&lt;COUNTA('Table 12 Class+OSH+waste'!K3:P3),"Y","")</f>
        <v>Y</v>
      </c>
      <c r="AI3" s="93" t="str">
        <f>IF(COUNT('Table 12 Class+OSH+waste'!Q3:V3,"")&lt;COUNTA('Table 12 Class+OSH+waste'!Q3:V3),"Y","")</f>
        <v>Y</v>
      </c>
      <c r="AJ3" s="95" t="str">
        <f>IF('Table 13 Environmental'!B4=1,"Y","")</f>
        <v/>
      </c>
      <c r="BB3" s="2" t="str">
        <f>IF(COUNTIF('Table 3'!I3:O3,"-")&lt;COUNTA('Table 3'!I3:O3),1,"-")</f>
        <v>-</v>
      </c>
      <c r="BC3" s="2" t="str">
        <f>'Table 3'!P3</f>
        <v>-</v>
      </c>
      <c r="BD3" s="2" t="str">
        <f>'Table 3'!Q3</f>
        <v>-</v>
      </c>
      <c r="BE3" s="15">
        <f>IF(COUNTIF('Table 4'!I3:N3,"-")&lt;COUNTA('Table 4'!I3:N3),1,"-")</f>
        <v>1</v>
      </c>
      <c r="BF3" s="16" t="str">
        <f>IF(COUNTIF('Table 4'!O3:AO3,"-")&lt;COUNTA('Table 4'!O3:AO3),"Y","N")</f>
        <v>Y</v>
      </c>
      <c r="BG3" s="15">
        <f>IF(COUNTIF('Table 5'!I3:M3,"-")&lt;COUNTA('Table 5'!I3:M3),1,"-")</f>
        <v>1</v>
      </c>
      <c r="BH3" s="15">
        <f>IF(COUNTIF('Table 5'!N3:S3,"-")&lt;COUNTA('Table 5'!N3:S3),1,"-")</f>
        <v>1</v>
      </c>
      <c r="BI3" s="15">
        <f>IF(COUNTIF('Table 5'!T3:U3,"-")&lt;COUNTA('Table 5'!T3:U3),1,"-")</f>
        <v>1</v>
      </c>
      <c r="BJ3" s="17" t="str">
        <f>IF(COUNTIF('Table 5'!V3:AP3,"-")&lt;COUNTA('Table 5'!V3:AP3),"Y","N")</f>
        <v>Y</v>
      </c>
      <c r="BK3" s="15">
        <f>IF(COUNTIF('Table 6'!I3:P3,"-")&lt;COUNTA('Table 6'!I3:P3),1,"-")</f>
        <v>1</v>
      </c>
      <c r="BL3" s="15">
        <f>IF(COUNTIF('Table 6'!Q3:AC3,"-")&lt;COUNTA('Table 6'!Q3:AC3),1,"-")</f>
        <v>1</v>
      </c>
      <c r="BM3" s="15">
        <f>IF(COUNTIF('Table 7'!I3:P3,"-")&lt;COUNTA('Table 7'!I3:P3),1,"-")</f>
        <v>1</v>
      </c>
      <c r="BN3" s="16" t="str">
        <f>IF(COUNTIF('Table 7'!Q3:AV3,"-")&lt;COUNTA('Table 7'!Q3:AV3),"Y","N")</f>
        <v>Y</v>
      </c>
      <c r="BO3" s="15">
        <f>IF('Table 8'!I3="-","-",1)</f>
        <v>1</v>
      </c>
      <c r="BP3" s="15" t="str">
        <f>IF('Table 8'!K3="-","-",1)</f>
        <v>-</v>
      </c>
      <c r="BQ3" s="15" t="str">
        <f>IF('Table 8'!L3="-","-",1)</f>
        <v>-</v>
      </c>
      <c r="BR3" s="2" t="str">
        <f>IF(COUNTIF('Table 8'!M3:S3,"-")&lt;COUNTA('Table 8'!M3:S3),"Y","N")</f>
        <v>Y</v>
      </c>
      <c r="BS3" s="15" t="str">
        <f>IF(COUNTIF('Table 8'!T3:AJ3,"-")&lt;COUNTA('Table 8'!T3:AJ3),1,"-")</f>
        <v>-</v>
      </c>
      <c r="BT3" s="16" t="str">
        <f>IF('Table 9'!B3=1,"Y","N")</f>
        <v>N</v>
      </c>
      <c r="BU3" s="2" t="str">
        <f>IF(COUNTIF('Table 10'!I4:J4,"-")&lt;COUNTA('Table 10'!I4:J4),"Y","N")</f>
        <v>Y</v>
      </c>
      <c r="BV3" s="15">
        <f>IF('Table 10'!K4="-","-",1)</f>
        <v>1</v>
      </c>
      <c r="BW3" s="15" t="str">
        <f>IF('Table 10'!L4="-","-",1)</f>
        <v>-</v>
      </c>
      <c r="BX3" s="15" t="str">
        <f>IF('Table 10'!M4="-","-",1)</f>
        <v>-</v>
      </c>
    </row>
    <row r="4" spans="1:76" ht="13" x14ac:dyDescent="0.3">
      <c r="A4" s="47" t="s">
        <v>470</v>
      </c>
      <c r="B4" s="5">
        <f>'Table 1'!B5</f>
        <v>0</v>
      </c>
      <c r="C4" s="5">
        <f>'Table 1'!C5</f>
        <v>1</v>
      </c>
      <c r="D4" s="5" t="str">
        <f>'Table 1'!D5</f>
        <v>Bisphenols</v>
      </c>
      <c r="E4" s="5" t="str">
        <f>'Table 1'!E5</f>
        <v>C</v>
      </c>
      <c r="F4" s="5" t="str">
        <f>'Table 1'!F5</f>
        <v>BPS</v>
      </c>
      <c r="G4" s="14" t="str">
        <f>'Table 1'!G5</f>
        <v>80-09-1</v>
      </c>
      <c r="H4" s="126" t="str">
        <f>'Table 1'!H5</f>
        <v>201-250-5</v>
      </c>
      <c r="I4" s="94" t="str">
        <f>IF('Table 2'!BB4=1,"Y","")</f>
        <v/>
      </c>
      <c r="J4" s="92" t="str">
        <f>IF('Table 2'!BC4="-","","Y")</f>
        <v/>
      </c>
      <c r="K4" s="92" t="str">
        <f>IF('Table 3'!R4="","","Y")</f>
        <v/>
      </c>
      <c r="L4" s="92" t="str">
        <f>IF('Table 2'!BD4="Y","Y","")</f>
        <v/>
      </c>
      <c r="M4" s="92" t="str">
        <f>IF('Table 2'!BE4=1,"Y","")</f>
        <v/>
      </c>
      <c r="N4" s="92" t="str">
        <f>IF('Table 2'!BF4="Y","Y","")</f>
        <v/>
      </c>
      <c r="O4" s="92" t="str">
        <f>IF('Table 2'!BG4=1,"Y","")</f>
        <v/>
      </c>
      <c r="P4" s="92" t="str">
        <f>IF('Table 2'!BH4=1,"Y","")</f>
        <v/>
      </c>
      <c r="Q4" s="92" t="str">
        <f>IF('Table 2'!BI4=1,"Y","")</f>
        <v/>
      </c>
      <c r="R4" s="92" t="str">
        <f>IF('Table 2'!BJ4="Y","Y","")</f>
        <v/>
      </c>
      <c r="S4" s="92" t="str">
        <f>IF('Table 2'!BK4=1,"Y","")</f>
        <v>Y</v>
      </c>
      <c r="T4" s="92" t="str">
        <f>IF('Table 2'!BL4=1,"Y","")</f>
        <v>Y</v>
      </c>
      <c r="U4" s="92" t="str">
        <f>IF('Table 2'!BM4=1,"Y","")</f>
        <v/>
      </c>
      <c r="V4" s="92" t="str">
        <f>IF('Table 2'!BN4="Y","Y","")</f>
        <v>Y</v>
      </c>
      <c r="W4" s="92" t="str">
        <f>IF('Table 2'!BO4=1,"Y","")</f>
        <v>Y</v>
      </c>
      <c r="X4" s="92" t="str">
        <f>IF('Table 2'!BP4=1,"Y","")</f>
        <v>Y</v>
      </c>
      <c r="Y4" s="92" t="str">
        <f>IF('Table 2'!BQ4=1,"Y","")</f>
        <v/>
      </c>
      <c r="Z4" s="92" t="str">
        <f>IF('Table 2'!BR4="Y","Y","")</f>
        <v>Y</v>
      </c>
      <c r="AA4" s="92" t="str">
        <f>IF('Table 2'!BS4=1,"Y","")</f>
        <v/>
      </c>
      <c r="AB4" s="92" t="str">
        <f>IF('Table 2'!BT4="Y","Y","")</f>
        <v/>
      </c>
      <c r="AC4" s="92" t="str">
        <f>IF('Table 2'!BU4="Y","Y","")</f>
        <v>Y</v>
      </c>
      <c r="AD4" s="92" t="str">
        <f>IF('Table 2'!BV4=1,"Y","")</f>
        <v/>
      </c>
      <c r="AE4" s="92" t="str">
        <f>IF('Table 2'!BW4=1,"Y","")</f>
        <v/>
      </c>
      <c r="AF4" s="92" t="str">
        <f>IF('Table 2'!BX4=1,"Y","")</f>
        <v/>
      </c>
      <c r="AG4" s="93" t="str">
        <f>IF('Table 11 Profess+consumer'!B4=1,"Y","")</f>
        <v>Y</v>
      </c>
      <c r="AH4" s="93" t="str">
        <f>IF(COUNT('Table 12 Class+OSH+waste'!K4:P4,"")&lt;COUNTA('Table 12 Class+OSH+waste'!K4:P4),"Y","")</f>
        <v>Y</v>
      </c>
      <c r="AI4" s="93" t="str">
        <f>IF(COUNT('Table 12 Class+OSH+waste'!Q4:V4,"")&lt;COUNTA('Table 12 Class+OSH+waste'!Q4:V4),"Y","")</f>
        <v>Y</v>
      </c>
      <c r="AJ4" s="95" t="str">
        <f>IF('Table 13 Environmental'!B5=1,"Y","")</f>
        <v/>
      </c>
      <c r="BB4" s="2" t="str">
        <f>IF(COUNTIF('Table 3'!I4:O4,"-")&lt;COUNTA('Table 3'!I4:O4),1,"-")</f>
        <v>-</v>
      </c>
      <c r="BC4" s="2" t="str">
        <f>'Table 3'!P4</f>
        <v>-</v>
      </c>
      <c r="BD4" s="2" t="str">
        <f>'Table 3'!Q4</f>
        <v>-</v>
      </c>
      <c r="BE4" s="15" t="str">
        <f>IF(COUNTIF('Table 4'!I4:N4,"-")&lt;COUNTA('Table 4'!I4:N4),1,"-")</f>
        <v>-</v>
      </c>
      <c r="BF4" s="16" t="str">
        <f>IF(COUNTIF('Table 4'!O4:AO4,"-")&lt;COUNTA('Table 4'!O4:AO4),"Y","N")</f>
        <v>N</v>
      </c>
      <c r="BG4" s="15" t="str">
        <f>IF(COUNTIF('Table 5'!I4:M4,"-")&lt;COUNTA('Table 5'!I4:M4),1,"-")</f>
        <v>-</v>
      </c>
      <c r="BH4" s="15" t="str">
        <f>IF(COUNTIF('Table 5'!N4:S4,"-")&lt;COUNTA('Table 5'!N4:S4),1,"-")</f>
        <v>-</v>
      </c>
      <c r="BI4" s="15" t="str">
        <f>IF(COUNTIF('Table 5'!T4:U4,"-")&lt;COUNTA('Table 5'!T4:U4),1,"-")</f>
        <v>-</v>
      </c>
      <c r="BJ4" s="17" t="str">
        <f>IF(COUNTIF('Table 5'!V4:AP4,"-")&lt;COUNTA('Table 5'!V4:AP4),"Y","N")</f>
        <v>N</v>
      </c>
      <c r="BK4" s="15">
        <f>IF(COUNTIF('Table 6'!I4:P4,"-")&lt;COUNTA('Table 6'!I4:P4),1,"-")</f>
        <v>1</v>
      </c>
      <c r="BL4" s="15">
        <f>IF(COUNTIF('Table 6'!Q4:AC4,"-")&lt;COUNTA('Table 6'!Q4:AC4),1,"-")</f>
        <v>1</v>
      </c>
      <c r="BM4" s="15" t="str">
        <f>IF(COUNTIF('Table 7'!I4:P4,"-")&lt;COUNTA('Table 7'!I4:P4),1,"-")</f>
        <v>-</v>
      </c>
      <c r="BN4" s="16" t="str">
        <f>IF(COUNTIF('Table 7'!Q4:AV4,"-")&lt;COUNTA('Table 7'!Q4:AV4),"Y","N")</f>
        <v>Y</v>
      </c>
      <c r="BO4" s="15">
        <f>IF('Table 8'!I4="-","-",1)</f>
        <v>1</v>
      </c>
      <c r="BP4" s="15">
        <f>IF('Table 8'!K4="-","-",1)</f>
        <v>1</v>
      </c>
      <c r="BQ4" s="15" t="str">
        <f>IF('Table 8'!L4="-","-",1)</f>
        <v>-</v>
      </c>
      <c r="BR4" s="2" t="str">
        <f>IF(COUNTIF('Table 8'!M4:S4,"-")&lt;COUNTA('Table 8'!M4:S4),"Y","N")</f>
        <v>Y</v>
      </c>
      <c r="BS4" s="15" t="str">
        <f>IF(COUNTIF('Table 8'!T4:AJ4,"-")&lt;COUNTA('Table 8'!T4:AJ4),1,"-")</f>
        <v>-</v>
      </c>
      <c r="BT4" s="16" t="str">
        <f>IF('Table 9'!B4=1,"Y","N")</f>
        <v>N</v>
      </c>
      <c r="BU4" s="2" t="str">
        <f>IF(COUNTIF('Table 10'!I5:J5,"-")&lt;COUNTA('Table 10'!I5:J5),"Y","N")</f>
        <v>Y</v>
      </c>
      <c r="BV4" s="15" t="str">
        <f>IF('Table 10'!K5="-","-",1)</f>
        <v>-</v>
      </c>
      <c r="BW4" s="15" t="str">
        <f>IF('Table 10'!L5="-","-",1)</f>
        <v>-</v>
      </c>
      <c r="BX4" s="15" t="str">
        <f>IF('Table 10'!M5="-","-",1)</f>
        <v>-</v>
      </c>
    </row>
    <row r="5" spans="1:76" ht="13" x14ac:dyDescent="0.3">
      <c r="A5" s="47" t="s">
        <v>470</v>
      </c>
      <c r="B5" s="5">
        <f>'Table 1'!B6</f>
        <v>0</v>
      </c>
      <c r="C5" s="5">
        <f>'Table 1'!C6</f>
        <v>1</v>
      </c>
      <c r="D5" s="5" t="str">
        <f>'Table 1'!D6</f>
        <v>Bisphenols</v>
      </c>
      <c r="E5" s="8" t="str">
        <f>'Table 1'!E6</f>
        <v>C</v>
      </c>
      <c r="F5" s="8" t="str">
        <f>'Table 1'!F6</f>
        <v>BPF</v>
      </c>
      <c r="G5" s="20" t="str">
        <f>'Table 1'!G6</f>
        <v>620-92-8</v>
      </c>
      <c r="H5" s="126" t="str">
        <f>'Table 1'!H6</f>
        <v>210-658-2</v>
      </c>
      <c r="I5" s="94" t="str">
        <f>IF('Table 2'!BB5=1,"Y","")</f>
        <v/>
      </c>
      <c r="J5" s="92" t="str">
        <f>IF('Table 2'!BC5="-","","Y")</f>
        <v/>
      </c>
      <c r="K5" s="92" t="str">
        <f>IF('Table 3'!R5="","","Y")</f>
        <v/>
      </c>
      <c r="L5" s="92" t="str">
        <f>IF('Table 2'!BD5="Y","Y","")</f>
        <v/>
      </c>
      <c r="M5" s="92" t="str">
        <f>IF('Table 2'!BE5=1,"Y","")</f>
        <v/>
      </c>
      <c r="N5" s="92" t="str">
        <f>IF('Table 2'!BF5="Y","Y","")</f>
        <v/>
      </c>
      <c r="O5" s="92" t="str">
        <f>IF('Table 2'!BG5=1,"Y","")</f>
        <v/>
      </c>
      <c r="P5" s="92" t="str">
        <f>IF('Table 2'!BH5=1,"Y","")</f>
        <v/>
      </c>
      <c r="Q5" s="92" t="str">
        <f>IF('Table 2'!BI5=1,"Y","")</f>
        <v/>
      </c>
      <c r="R5" s="92" t="str">
        <f>IF('Table 2'!BJ5="Y","Y","")</f>
        <v/>
      </c>
      <c r="S5" s="92" t="str">
        <f>IF('Table 2'!BK5=1,"Y","")</f>
        <v>Y</v>
      </c>
      <c r="T5" s="92" t="str">
        <f>IF('Table 2'!BL5=1,"Y","")</f>
        <v/>
      </c>
      <c r="U5" s="92" t="str">
        <f>IF('Table 2'!BM5=1,"Y","")</f>
        <v/>
      </c>
      <c r="V5" s="92" t="str">
        <f>IF('Table 2'!BN5="Y","Y","")</f>
        <v/>
      </c>
      <c r="W5" s="92" t="str">
        <f>IF('Table 2'!BO5=1,"Y","")</f>
        <v/>
      </c>
      <c r="X5" s="92" t="str">
        <f>IF('Table 2'!BP5=1,"Y","")</f>
        <v/>
      </c>
      <c r="Y5" s="92" t="str">
        <f>IF('Table 2'!BQ5=1,"Y","")</f>
        <v/>
      </c>
      <c r="Z5" s="92" t="str">
        <f>IF('Table 2'!BR5="Y","Y","")</f>
        <v/>
      </c>
      <c r="AA5" s="92" t="str">
        <f>IF('Table 2'!BS5=1,"Y","")</f>
        <v/>
      </c>
      <c r="AB5" s="92" t="str">
        <f>IF('Table 2'!BT5="Y","Y","")</f>
        <v/>
      </c>
      <c r="AC5" s="92" t="str">
        <f>IF('Table 2'!BU5="Y","Y","")</f>
        <v/>
      </c>
      <c r="AD5" s="92" t="str">
        <f>IF('Table 2'!BV5=1,"Y","")</f>
        <v/>
      </c>
      <c r="AE5" s="92" t="str">
        <f>IF('Table 2'!BW5=1,"Y","")</f>
        <v/>
      </c>
      <c r="AF5" s="92" t="str">
        <f>IF('Table 2'!BX5=1,"Y","")</f>
        <v/>
      </c>
      <c r="AG5" s="93" t="str">
        <f>IF('Table 11 Profess+consumer'!B5=1,"Y","")</f>
        <v/>
      </c>
      <c r="AH5" s="93" t="str">
        <f>IF(COUNT('Table 12 Class+OSH+waste'!K5:P5,"")&lt;COUNTA('Table 12 Class+OSH+waste'!K5:P5),"Y","")</f>
        <v>Y</v>
      </c>
      <c r="AI5" s="93" t="str">
        <f>IF(COUNT('Table 12 Class+OSH+waste'!Q5:V5,"")&lt;COUNTA('Table 12 Class+OSH+waste'!Q5:V5),"Y","")</f>
        <v>Y</v>
      </c>
      <c r="AJ5" s="95" t="str">
        <f>IF('Table 13 Environmental'!B6=1,"Y","")</f>
        <v/>
      </c>
      <c r="BB5" s="2" t="str">
        <f>IF(COUNTIF('Table 3'!I5:O5,"-")&lt;COUNTA('Table 3'!I5:O5),1,"-")</f>
        <v>-</v>
      </c>
      <c r="BC5" s="2" t="str">
        <f>'Table 3'!P5</f>
        <v>-</v>
      </c>
      <c r="BD5" s="2" t="str">
        <f>'Table 3'!Q5</f>
        <v>-</v>
      </c>
      <c r="BE5" s="15" t="str">
        <f>IF(COUNTIF('Table 4'!I5:N5,"-")&lt;COUNTA('Table 4'!I5:N5),1,"-")</f>
        <v>-</v>
      </c>
      <c r="BF5" s="16" t="str">
        <f>IF(COUNTIF('Table 4'!O5:AO5,"-")&lt;COUNTA('Table 4'!O5:AO5),"Y","N")</f>
        <v>N</v>
      </c>
      <c r="BG5" s="15" t="str">
        <f>IF(COUNTIF('Table 5'!I5:M5,"-")&lt;COUNTA('Table 5'!I5:M5),1,"-")</f>
        <v>-</v>
      </c>
      <c r="BH5" s="15" t="str">
        <f>IF(COUNTIF('Table 5'!N5:S5,"-")&lt;COUNTA('Table 5'!N5:S5),1,"-")</f>
        <v>-</v>
      </c>
      <c r="BI5" s="15" t="str">
        <f>IF(COUNTIF('Table 5'!T5:U5,"-")&lt;COUNTA('Table 5'!T5:U5),1,"-")</f>
        <v>-</v>
      </c>
      <c r="BJ5" s="17" t="str">
        <f>IF(COUNTIF('Table 5'!V5:AP5,"-")&lt;COUNTA('Table 5'!V5:AP5),"Y","N")</f>
        <v>N</v>
      </c>
      <c r="BK5" s="15">
        <f>IF(COUNTIF('Table 6'!I5:P5,"-")&lt;COUNTA('Table 6'!I5:P5),1,"-")</f>
        <v>1</v>
      </c>
      <c r="BL5" s="15" t="str">
        <f>IF(COUNTIF('Table 6'!Q5:AC5,"-")&lt;COUNTA('Table 6'!Q5:AC5),1,"-")</f>
        <v>-</v>
      </c>
      <c r="BM5" s="15" t="str">
        <f>IF(COUNTIF('Table 7'!I5:P5,"-")&lt;COUNTA('Table 7'!I5:P5),1,"-")</f>
        <v>-</v>
      </c>
      <c r="BN5" s="16" t="str">
        <f>IF(COUNTIF('Table 7'!Q5:AV5,"-")&lt;COUNTA('Table 7'!Q5:AV5),"Y","N")</f>
        <v>N</v>
      </c>
      <c r="BO5" s="15" t="str">
        <f>IF('Table 8'!I5="-","-",1)</f>
        <v>-</v>
      </c>
      <c r="BP5" s="15" t="str">
        <f>IF('Table 8'!K5="-","-",1)</f>
        <v>-</v>
      </c>
      <c r="BQ5" s="15" t="str">
        <f>IF('Table 8'!L5="-","-",1)</f>
        <v>-</v>
      </c>
      <c r="BR5" s="2" t="str">
        <f>IF(COUNTIF('Table 8'!M5:S5,"-")&lt;COUNTA('Table 8'!M5:S5),"Y","N")</f>
        <v>N</v>
      </c>
      <c r="BS5" s="15" t="str">
        <f>IF(COUNTIF('Table 8'!T5:AJ5,"-")&lt;COUNTA('Table 8'!T5:AJ5),1,"-")</f>
        <v>-</v>
      </c>
      <c r="BT5" s="16" t="str">
        <f>IF('Table 9'!B5=1,"Y","N")</f>
        <v>N</v>
      </c>
      <c r="BU5" s="2" t="str">
        <f>IF(COUNTIF('Table 10'!I6:J6,"-")&lt;COUNTA('Table 10'!I6:J6),"Y","N")</f>
        <v>N</v>
      </c>
      <c r="BV5" s="15" t="str">
        <f>IF('Table 10'!K6="-","-",1)</f>
        <v>-</v>
      </c>
      <c r="BW5" s="15" t="str">
        <f>IF('Table 10'!L6="-","-",1)</f>
        <v>-</v>
      </c>
      <c r="BX5" s="15" t="str">
        <f>IF('Table 10'!M6="-","-",1)</f>
        <v>-</v>
      </c>
    </row>
    <row r="6" spans="1:76" ht="13" x14ac:dyDescent="0.3">
      <c r="A6" s="48" t="s">
        <v>471</v>
      </c>
      <c r="B6" s="5">
        <f>'Table 1'!B7</f>
        <v>0</v>
      </c>
      <c r="C6" s="5">
        <f>'Table 1'!C7</f>
        <v>1</v>
      </c>
      <c r="D6" s="5" t="str">
        <f>'Table 1'!D7</f>
        <v>Bisphenols</v>
      </c>
      <c r="E6" s="5" t="str">
        <f>'Table 1'!E7</f>
        <v>C</v>
      </c>
      <c r="F6" s="5" t="str">
        <f>'Table 1'!F7</f>
        <v>BPB</v>
      </c>
      <c r="G6" s="14" t="str">
        <f>'Table 1'!G7</f>
        <v>77-40-7</v>
      </c>
      <c r="H6" s="126" t="str">
        <f>'Table 1'!H7</f>
        <v>201-025-1</v>
      </c>
      <c r="I6" s="94" t="str">
        <f>IF('Table 2'!BB6=1,"Y","")</f>
        <v/>
      </c>
      <c r="J6" s="92" t="str">
        <f>IF('Table 2'!BC6="-","","Y")</f>
        <v/>
      </c>
      <c r="K6" s="92" t="str">
        <f>IF('Table 3'!R6="","","Y")</f>
        <v/>
      </c>
      <c r="L6" s="92" t="str">
        <f>IF('Table 2'!BD6="Y","Y","")</f>
        <v/>
      </c>
      <c r="M6" s="92" t="str">
        <f>IF('Table 2'!BE6=1,"Y","")</f>
        <v/>
      </c>
      <c r="N6" s="92" t="str">
        <f>IF('Table 2'!BF6="Y","Y","")</f>
        <v/>
      </c>
      <c r="O6" s="92" t="str">
        <f>IF('Table 2'!BG6=1,"Y","")</f>
        <v/>
      </c>
      <c r="P6" s="92" t="str">
        <f>IF('Table 2'!BH6=1,"Y","")</f>
        <v/>
      </c>
      <c r="Q6" s="92" t="str">
        <f>IF('Table 2'!BI6=1,"Y","")</f>
        <v/>
      </c>
      <c r="R6" s="92" t="str">
        <f>IF('Table 2'!BJ6="Y","Y","")</f>
        <v>Y</v>
      </c>
      <c r="S6" s="92" t="str">
        <f>IF('Table 2'!BK6=1,"Y","")</f>
        <v>Y</v>
      </c>
      <c r="T6" s="92" t="str">
        <f>IF('Table 2'!BL6=1,"Y","")</f>
        <v/>
      </c>
      <c r="U6" s="92" t="str">
        <f>IF('Table 2'!BM6=1,"Y","")</f>
        <v/>
      </c>
      <c r="V6" s="92" t="str">
        <f>IF('Table 2'!BN6="Y","Y","")</f>
        <v/>
      </c>
      <c r="W6" s="92" t="str">
        <f>IF('Table 2'!BO6=1,"Y","")</f>
        <v/>
      </c>
      <c r="X6" s="92" t="str">
        <f>IF('Table 2'!BP6=1,"Y","")</f>
        <v/>
      </c>
      <c r="Y6" s="92" t="str">
        <f>IF('Table 2'!BQ6=1,"Y","")</f>
        <v/>
      </c>
      <c r="Z6" s="92" t="str">
        <f>IF('Table 2'!BR6="Y","Y","")</f>
        <v/>
      </c>
      <c r="AA6" s="92" t="str">
        <f>IF('Table 2'!BS6=1,"Y","")</f>
        <v/>
      </c>
      <c r="AB6" s="92" t="str">
        <f>IF('Table 2'!BT6="Y","Y","")</f>
        <v/>
      </c>
      <c r="AC6" s="92" t="str">
        <f>IF('Table 2'!BU6="Y","Y","")</f>
        <v/>
      </c>
      <c r="AD6" s="92" t="str">
        <f>IF('Table 2'!BV6=1,"Y","")</f>
        <v/>
      </c>
      <c r="AE6" s="92" t="str">
        <f>IF('Table 2'!BW6=1,"Y","")</f>
        <v/>
      </c>
      <c r="AF6" s="92" t="str">
        <f>IF('Table 2'!BX6=1,"Y","")</f>
        <v/>
      </c>
      <c r="AG6" s="93" t="str">
        <f>IF('Table 11 Profess+consumer'!B6=1,"Y","")</f>
        <v/>
      </c>
      <c r="AH6" s="93" t="str">
        <f>IF(COUNT('Table 12 Class+OSH+waste'!K6:P6,"")&lt;COUNTA('Table 12 Class+OSH+waste'!K6:P6),"Y","")</f>
        <v>Y</v>
      </c>
      <c r="AI6" s="93" t="str">
        <f>IF(COUNT('Table 12 Class+OSH+waste'!Q6:V6,"")&lt;COUNTA('Table 12 Class+OSH+waste'!Q6:V6),"Y","")</f>
        <v>Y</v>
      </c>
      <c r="AJ6" s="95" t="str">
        <f>IF('Table 13 Environmental'!B7=1,"Y","")</f>
        <v/>
      </c>
      <c r="BB6" s="2" t="str">
        <f>IF(COUNTIF('Table 3'!I6:O6,"-")&lt;COUNTA('Table 3'!I6:O6),1,"-")</f>
        <v>-</v>
      </c>
      <c r="BC6" s="2" t="str">
        <f>'Table 3'!P6</f>
        <v>-</v>
      </c>
      <c r="BD6" s="2" t="str">
        <f>'Table 3'!Q6</f>
        <v>-</v>
      </c>
      <c r="BE6" s="15" t="str">
        <f>IF(COUNTIF('Table 4'!I6:N6,"-")&lt;COUNTA('Table 4'!I6:N6),1,"-")</f>
        <v>-</v>
      </c>
      <c r="BF6" s="16" t="str">
        <f>IF(COUNTIF('Table 4'!O6:AO6,"-")&lt;COUNTA('Table 4'!O6:AO6),"Y","N")</f>
        <v>N</v>
      </c>
      <c r="BG6" s="15" t="str">
        <f>IF(COUNTIF('Table 5'!I6:M6,"-")&lt;COUNTA('Table 5'!I6:M6),1,"-")</f>
        <v>-</v>
      </c>
      <c r="BH6" s="15" t="str">
        <f>IF(COUNTIF('Table 5'!N6:S6,"-")&lt;COUNTA('Table 5'!N6:S6),1,"-")</f>
        <v>-</v>
      </c>
      <c r="BI6" s="15" t="str">
        <f>IF(COUNTIF('Table 5'!T6:U6,"-")&lt;COUNTA('Table 5'!T6:U6),1,"-")</f>
        <v>-</v>
      </c>
      <c r="BJ6" s="17" t="str">
        <f>IF(COUNTIF('Table 5'!V6:AP6,"-")&lt;COUNTA('Table 5'!V6:AP6),"Y","N")</f>
        <v>Y</v>
      </c>
      <c r="BK6" s="15">
        <f>IF(COUNTIF('Table 6'!I6:P6,"-")&lt;COUNTA('Table 6'!I6:P6),1,"-")</f>
        <v>1</v>
      </c>
      <c r="BL6" s="15" t="str">
        <f>IF(COUNTIF('Table 6'!Q6:AC6,"-")&lt;COUNTA('Table 6'!Q6:AC6),1,"-")</f>
        <v>-</v>
      </c>
      <c r="BM6" s="15" t="str">
        <f>IF(COUNTIF('Table 7'!I6:P6,"-")&lt;COUNTA('Table 7'!I6:P6),1,"-")</f>
        <v>-</v>
      </c>
      <c r="BN6" s="16" t="str">
        <f>IF(COUNTIF('Table 7'!Q6:AV6,"-")&lt;COUNTA('Table 7'!Q6:AV6),"Y","N")</f>
        <v>N</v>
      </c>
      <c r="BO6" s="15" t="str">
        <f>IF('Table 8'!I6="-","-",1)</f>
        <v>-</v>
      </c>
      <c r="BP6" s="15" t="str">
        <f>IF('Table 8'!K6="-","-",1)</f>
        <v>-</v>
      </c>
      <c r="BQ6" s="15" t="str">
        <f>IF('Table 8'!L6="-","-",1)</f>
        <v>-</v>
      </c>
      <c r="BR6" s="2" t="str">
        <f>IF(COUNTIF('Table 8'!M6:S6,"-")&lt;COUNTA('Table 8'!M6:S6),"Y","N")</f>
        <v>N</v>
      </c>
      <c r="BS6" s="15" t="str">
        <f>IF(COUNTIF('Table 8'!T6:AJ6,"-")&lt;COUNTA('Table 8'!T6:AJ6),1,"-")</f>
        <v>-</v>
      </c>
      <c r="BT6" s="16" t="str">
        <f>IF('Table 9'!B6=1,"Y","N")</f>
        <v>N</v>
      </c>
      <c r="BU6" s="2" t="str">
        <f>IF(COUNTIF('Table 10'!I7:J7,"-")&lt;COUNTA('Table 10'!I7:J7),"Y","N")</f>
        <v>N</v>
      </c>
      <c r="BV6" s="15" t="str">
        <f>IF('Table 10'!K7="-","-",1)</f>
        <v>-</v>
      </c>
      <c r="BW6" s="15" t="str">
        <f>IF('Table 10'!L7="-","-",1)</f>
        <v>-</v>
      </c>
      <c r="BX6" s="15" t="str">
        <f>IF('Table 10'!M7="-","-",1)</f>
        <v>-</v>
      </c>
    </row>
    <row r="7" spans="1:76" ht="13" x14ac:dyDescent="0.3">
      <c r="A7" s="48" t="s">
        <v>471</v>
      </c>
      <c r="B7" s="5">
        <f>'Table 1'!B8</f>
        <v>0</v>
      </c>
      <c r="C7" s="5">
        <f>'Table 1'!C8</f>
        <v>1</v>
      </c>
      <c r="D7" s="5" t="str">
        <f>'Table 1'!D8</f>
        <v>Bisphenols</v>
      </c>
      <c r="E7" s="5" t="str">
        <f>'Table 1'!E8</f>
        <v>C</v>
      </c>
      <c r="F7" s="5" t="str">
        <f>'Table 1'!F8</f>
        <v>BPAF</v>
      </c>
      <c r="G7" s="14" t="str">
        <f>'Table 1'!G8</f>
        <v>1478-61-1</v>
      </c>
      <c r="H7" s="126" t="str">
        <f>'Table 1'!H8</f>
        <v>216-036-7</v>
      </c>
      <c r="I7" s="94" t="str">
        <f>IF('Table 2'!BB7=1,"Y","")</f>
        <v/>
      </c>
      <c r="J7" s="92" t="str">
        <f>IF('Table 2'!BC7="-","","Y")</f>
        <v/>
      </c>
      <c r="K7" s="92" t="str">
        <f>IF('Table 3'!R7="","","Y")</f>
        <v/>
      </c>
      <c r="L7" s="92" t="str">
        <f>IF('Table 2'!BD7="Y","Y","")</f>
        <v/>
      </c>
      <c r="M7" s="92" t="str">
        <f>IF('Table 2'!BE7=1,"Y","")</f>
        <v/>
      </c>
      <c r="N7" s="92" t="str">
        <f>IF('Table 2'!BF7="Y","Y","")</f>
        <v/>
      </c>
      <c r="O7" s="92" t="str">
        <f>IF('Table 2'!BG7=1,"Y","")</f>
        <v/>
      </c>
      <c r="P7" s="92" t="str">
        <f>IF('Table 2'!BH7=1,"Y","")</f>
        <v/>
      </c>
      <c r="Q7" s="92" t="str">
        <f>IF('Table 2'!BI7=1,"Y","")</f>
        <v/>
      </c>
      <c r="R7" s="92" t="str">
        <f>IF('Table 2'!BJ7="Y","Y","")</f>
        <v/>
      </c>
      <c r="S7" s="92" t="str">
        <f>IF('Table 2'!BK7=1,"Y","")</f>
        <v>Y</v>
      </c>
      <c r="T7" s="92" t="str">
        <f>IF('Table 2'!BL7=1,"Y","")</f>
        <v/>
      </c>
      <c r="U7" s="92" t="str">
        <f>IF('Table 2'!BM7=1,"Y","")</f>
        <v/>
      </c>
      <c r="V7" s="92" t="str">
        <f>IF('Table 2'!BN7="Y","Y","")</f>
        <v>Y</v>
      </c>
      <c r="W7" s="92" t="str">
        <f>IF('Table 2'!BO7=1,"Y","")</f>
        <v>Y</v>
      </c>
      <c r="X7" s="92" t="str">
        <f>IF('Table 2'!BP7=1,"Y","")</f>
        <v/>
      </c>
      <c r="Y7" s="92" t="str">
        <f>IF('Table 2'!BQ7=1,"Y","")</f>
        <v/>
      </c>
      <c r="Z7" s="92" t="str">
        <f>IF('Table 2'!BR7="Y","Y","")</f>
        <v>Y</v>
      </c>
      <c r="AA7" s="92" t="str">
        <f>IF('Table 2'!BS7=1,"Y","")</f>
        <v/>
      </c>
      <c r="AB7" s="92" t="str">
        <f>IF('Table 2'!BT7="Y","Y","")</f>
        <v/>
      </c>
      <c r="AC7" s="92" t="str">
        <f>IF('Table 2'!BU7="Y","Y","")</f>
        <v>Y</v>
      </c>
      <c r="AD7" s="92" t="str">
        <f>IF('Table 2'!BV7=1,"Y","")</f>
        <v/>
      </c>
      <c r="AE7" s="92" t="str">
        <f>IF('Table 2'!BW7=1,"Y","")</f>
        <v/>
      </c>
      <c r="AF7" s="92" t="str">
        <f>IF('Table 2'!BX7=1,"Y","")</f>
        <v/>
      </c>
      <c r="AG7" s="93" t="str">
        <f>IF('Table 11 Profess+consumer'!B7=1,"Y","")</f>
        <v>Y</v>
      </c>
      <c r="AH7" s="93" t="str">
        <f>IF(COUNT('Table 12 Class+OSH+waste'!K7:P7,"")&lt;COUNTA('Table 12 Class+OSH+waste'!K7:P7),"Y","")</f>
        <v>Y</v>
      </c>
      <c r="AI7" s="93" t="str">
        <f>IF(COUNT('Table 12 Class+OSH+waste'!Q7:V7,"")&lt;COUNTA('Table 12 Class+OSH+waste'!Q7:V7),"Y","")</f>
        <v>Y</v>
      </c>
      <c r="AJ7" s="95" t="str">
        <f>IF('Table 13 Environmental'!B8=1,"Y","")</f>
        <v/>
      </c>
      <c r="BB7" s="2" t="str">
        <f>IF(COUNTIF('Table 3'!I7:O7,"-")&lt;COUNTA('Table 3'!I7:O7),1,"-")</f>
        <v>-</v>
      </c>
      <c r="BC7" s="2" t="str">
        <f>'Table 3'!P7</f>
        <v>-</v>
      </c>
      <c r="BD7" s="2" t="str">
        <f>'Table 3'!Q7</f>
        <v>-</v>
      </c>
      <c r="BE7" s="15" t="str">
        <f>IF(COUNTIF('Table 4'!I7:N7,"-")&lt;COUNTA('Table 4'!I7:N7),1,"-")</f>
        <v>-</v>
      </c>
      <c r="BF7" s="16" t="str">
        <f>IF(COUNTIF('Table 4'!O7:AO7,"-")&lt;COUNTA('Table 4'!O7:AO7),"Y","N")</f>
        <v>N</v>
      </c>
      <c r="BG7" s="15" t="str">
        <f>IF(COUNTIF('Table 5'!I7:M7,"-")&lt;COUNTA('Table 5'!I7:M7),1,"-")</f>
        <v>-</v>
      </c>
      <c r="BH7" s="15" t="str">
        <f>IF(COUNTIF('Table 5'!N7:S7,"-")&lt;COUNTA('Table 5'!N7:S7),1,"-")</f>
        <v>-</v>
      </c>
      <c r="BI7" s="15" t="str">
        <f>IF(COUNTIF('Table 5'!T7:U7,"-")&lt;COUNTA('Table 5'!T7:U7),1,"-")</f>
        <v>-</v>
      </c>
      <c r="BJ7" s="17" t="str">
        <f>IF(COUNTIF('Table 5'!V7:AP7,"-")&lt;COUNTA('Table 5'!V7:AP7),"Y","N")</f>
        <v>N</v>
      </c>
      <c r="BK7" s="15">
        <f>IF(COUNTIF('Table 6'!I7:P7,"-")&lt;COUNTA('Table 6'!I7:P7),1,"-")</f>
        <v>1</v>
      </c>
      <c r="BL7" s="15" t="str">
        <f>IF(COUNTIF('Table 6'!Q7:AC7,"-")&lt;COUNTA('Table 6'!Q7:AC7),1,"-")</f>
        <v>-</v>
      </c>
      <c r="BM7" s="15" t="str">
        <f>IF(COUNTIF('Table 7'!I7:P7,"-")&lt;COUNTA('Table 7'!I7:P7),1,"-")</f>
        <v>-</v>
      </c>
      <c r="BN7" s="16" t="str">
        <f>IF(COUNTIF('Table 7'!Q7:AV7,"-")&lt;COUNTA('Table 7'!Q7:AV7),"Y","N")</f>
        <v>Y</v>
      </c>
      <c r="BO7" s="15">
        <f>IF('Table 8'!I7="-","-",1)</f>
        <v>1</v>
      </c>
      <c r="BP7" s="15" t="str">
        <f>IF('Table 8'!K7="-","-",1)</f>
        <v>-</v>
      </c>
      <c r="BQ7" s="15" t="str">
        <f>IF('Table 8'!L7="-","-",1)</f>
        <v>-</v>
      </c>
      <c r="BR7" s="2" t="str">
        <f>IF(COUNTIF('Table 8'!M7:S7,"-")&lt;COUNTA('Table 8'!M7:S7),"Y","N")</f>
        <v>Y</v>
      </c>
      <c r="BS7" s="15" t="str">
        <f>IF(COUNTIF('Table 8'!T7:AJ7,"-")&lt;COUNTA('Table 8'!T7:AJ7),1,"-")</f>
        <v>-</v>
      </c>
      <c r="BT7" s="16" t="str">
        <f>IF('Table 9'!B7=1,"Y","N")</f>
        <v>N</v>
      </c>
      <c r="BU7" s="2" t="str">
        <f>IF(COUNTIF('Table 10'!I8:J8,"-")&lt;COUNTA('Table 10'!I8:J8),"Y","N")</f>
        <v>Y</v>
      </c>
      <c r="BV7" s="15" t="str">
        <f>IF('Table 10'!K8="-","-",1)</f>
        <v>-</v>
      </c>
      <c r="BW7" s="15" t="str">
        <f>IF('Table 10'!L8="-","-",1)</f>
        <v>-</v>
      </c>
      <c r="BX7" s="15" t="str">
        <f>IF('Table 10'!M8="-","-",1)</f>
        <v>-</v>
      </c>
    </row>
    <row r="8" spans="1:76" ht="13" x14ac:dyDescent="0.3">
      <c r="A8" s="48" t="s">
        <v>471</v>
      </c>
      <c r="B8" s="5">
        <f>'Table 1'!B9</f>
        <v>0</v>
      </c>
      <c r="C8" s="5">
        <f>'Table 1'!C9</f>
        <v>1</v>
      </c>
      <c r="D8" s="5" t="str">
        <f>'Table 1'!D9</f>
        <v>Bisphenols</v>
      </c>
      <c r="E8" s="5" t="str">
        <f>'Table 1'!E9</f>
        <v>C</v>
      </c>
      <c r="F8" s="5" t="str">
        <f>'Table 1'!F9</f>
        <v>BPAP</v>
      </c>
      <c r="G8" s="14" t="str">
        <f>'Table 1'!G9</f>
        <v>1571-75-1</v>
      </c>
      <c r="H8" s="126" t="str">
        <f>'Table 1'!H9</f>
        <v>605-085-3</v>
      </c>
      <c r="I8" s="94" t="str">
        <f>IF('Table 2'!BB8=1,"Y","")</f>
        <v/>
      </c>
      <c r="J8" s="92" t="str">
        <f>IF('Table 2'!BC8="-","","Y")</f>
        <v/>
      </c>
      <c r="K8" s="92" t="str">
        <f>IF('Table 3'!R8="","","Y")</f>
        <v/>
      </c>
      <c r="L8" s="92" t="str">
        <f>IF('Table 2'!BD8="Y","Y","")</f>
        <v/>
      </c>
      <c r="M8" s="92" t="str">
        <f>IF('Table 2'!BE8=1,"Y","")</f>
        <v/>
      </c>
      <c r="N8" s="92" t="str">
        <f>IF('Table 2'!BF8="Y","Y","")</f>
        <v/>
      </c>
      <c r="O8" s="92" t="str">
        <f>IF('Table 2'!BG8=1,"Y","")</f>
        <v/>
      </c>
      <c r="P8" s="92" t="str">
        <f>IF('Table 2'!BH8=1,"Y","")</f>
        <v/>
      </c>
      <c r="Q8" s="92" t="str">
        <f>IF('Table 2'!BI8=1,"Y","")</f>
        <v/>
      </c>
      <c r="R8" s="92" t="str">
        <f>IF('Table 2'!BJ8="Y","Y","")</f>
        <v/>
      </c>
      <c r="S8" s="92" t="str">
        <f>IF('Table 2'!BK8=1,"Y","")</f>
        <v/>
      </c>
      <c r="T8" s="92" t="str">
        <f>IF('Table 2'!BL8=1,"Y","")</f>
        <v/>
      </c>
      <c r="U8" s="92" t="str">
        <f>IF('Table 2'!BM8=1,"Y","")</f>
        <v>Y</v>
      </c>
      <c r="V8" s="92" t="str">
        <f>IF('Table 2'!BN8="Y","Y","")</f>
        <v/>
      </c>
      <c r="W8" s="92" t="str">
        <f>IF('Table 2'!BO8=1,"Y","")</f>
        <v/>
      </c>
      <c r="X8" s="92" t="str">
        <f>IF('Table 2'!BP8=1,"Y","")</f>
        <v/>
      </c>
      <c r="Y8" s="92" t="str">
        <f>IF('Table 2'!BQ8=1,"Y","")</f>
        <v>Y</v>
      </c>
      <c r="Z8" s="92" t="str">
        <f>IF('Table 2'!BR8="Y","Y","")</f>
        <v/>
      </c>
      <c r="AA8" s="92" t="str">
        <f>IF('Table 2'!BS8=1,"Y","")</f>
        <v/>
      </c>
      <c r="AB8" s="92" t="str">
        <f>IF('Table 2'!BT8="Y","Y","")</f>
        <v/>
      </c>
      <c r="AC8" s="92" t="str">
        <f>IF('Table 2'!BU8="Y","Y","")</f>
        <v/>
      </c>
      <c r="AD8" s="92" t="str">
        <f>IF('Table 2'!BV8=1,"Y","")</f>
        <v/>
      </c>
      <c r="AE8" s="92" t="str">
        <f>IF('Table 2'!BW8=1,"Y","")</f>
        <v/>
      </c>
      <c r="AF8" s="92" t="str">
        <f>IF('Table 2'!BX8=1,"Y","")</f>
        <v/>
      </c>
      <c r="AG8" s="93" t="str">
        <f>IF('Table 11 Profess+consumer'!B8=1,"Y","")</f>
        <v/>
      </c>
      <c r="AH8" s="93" t="str">
        <f>IF(COUNT('Table 12 Class+OSH+waste'!K8:P8,"")&lt;COUNTA('Table 12 Class+OSH+waste'!K8:P8),"Y","")</f>
        <v>Y</v>
      </c>
      <c r="AI8" s="93" t="str">
        <f>IF(COUNT('Table 12 Class+OSH+waste'!Q8:V8,"")&lt;COUNTA('Table 12 Class+OSH+waste'!Q8:V8),"Y","")</f>
        <v>Y</v>
      </c>
      <c r="AJ8" s="95" t="str">
        <f>IF('Table 13 Environmental'!B9=1,"Y","")</f>
        <v/>
      </c>
      <c r="BB8" s="2" t="str">
        <f>IF(COUNTIF('Table 3'!I8:O8,"-")&lt;COUNTA('Table 3'!I8:O8),1,"-")</f>
        <v>-</v>
      </c>
      <c r="BC8" s="2" t="str">
        <f>'Table 3'!P8</f>
        <v>-</v>
      </c>
      <c r="BD8" s="2" t="str">
        <f>'Table 3'!Q8</f>
        <v>-</v>
      </c>
      <c r="BE8" s="15" t="str">
        <f>IF(COUNTIF('Table 4'!I8:N8,"-")&lt;COUNTA('Table 4'!I8:N8),1,"-")</f>
        <v>-</v>
      </c>
      <c r="BF8" s="16" t="str">
        <f>IF(COUNTIF('Table 4'!O8:AO8,"-")&lt;COUNTA('Table 4'!O8:AO8),"Y","N")</f>
        <v>N</v>
      </c>
      <c r="BG8" s="15" t="str">
        <f>IF(COUNTIF('Table 5'!I8:M8,"-")&lt;COUNTA('Table 5'!I8:M8),1,"-")</f>
        <v>-</v>
      </c>
      <c r="BH8" s="15" t="str">
        <f>IF(COUNTIF('Table 5'!N8:S8,"-")&lt;COUNTA('Table 5'!N8:S8),1,"-")</f>
        <v>-</v>
      </c>
      <c r="BI8" s="15" t="str">
        <f>IF(COUNTIF('Table 5'!T8:U8,"-")&lt;COUNTA('Table 5'!T8:U8),1,"-")</f>
        <v>-</v>
      </c>
      <c r="BJ8" s="17" t="str">
        <f>IF(COUNTIF('Table 5'!V8:AP8,"-")&lt;COUNTA('Table 5'!V8:AP8),"Y","N")</f>
        <v>N</v>
      </c>
      <c r="BK8" s="15" t="str">
        <f>IF(COUNTIF('Table 6'!I8:P8,"-")&lt;COUNTA('Table 6'!I8:P8),1,"-")</f>
        <v>-</v>
      </c>
      <c r="BL8" s="15" t="str">
        <f>IF(COUNTIF('Table 6'!Q8:AC8,"-")&lt;COUNTA('Table 6'!Q8:AC8),1,"-")</f>
        <v>-</v>
      </c>
      <c r="BM8" s="15">
        <f>IF(COUNTIF('Table 7'!I8:P8,"-")&lt;COUNTA('Table 7'!I8:P8),1,"-")</f>
        <v>1</v>
      </c>
      <c r="BN8" s="16" t="str">
        <f>IF(COUNTIF('Table 7'!Q8:AV8,"-")&lt;COUNTA('Table 7'!Q8:AV8),"Y","N")</f>
        <v>N</v>
      </c>
      <c r="BO8" s="15" t="str">
        <f>IF('Table 8'!I8="-","-",1)</f>
        <v>-</v>
      </c>
      <c r="BP8" s="15" t="str">
        <f>IF('Table 8'!K8="-","-",1)</f>
        <v>-</v>
      </c>
      <c r="BQ8" s="15">
        <f>IF('Table 8'!L8="-","-",1)</f>
        <v>1</v>
      </c>
      <c r="BR8" s="2" t="str">
        <f>IF(COUNTIF('Table 8'!M8:S8,"-")&lt;COUNTA('Table 8'!M8:S8),"Y","N")</f>
        <v>N</v>
      </c>
      <c r="BS8" s="15" t="str">
        <f>IF(COUNTIF('Table 8'!T8:AJ8,"-")&lt;COUNTA('Table 8'!T8:AJ8),1,"-")</f>
        <v>-</v>
      </c>
      <c r="BT8" s="16" t="str">
        <f>IF('Table 9'!B8=1,"Y","N")</f>
        <v>N</v>
      </c>
      <c r="BU8" s="2" t="str">
        <f>IF(COUNTIF('Table 10'!I9:J9,"-")&lt;COUNTA('Table 10'!I9:J9),"Y","N")</f>
        <v>N</v>
      </c>
      <c r="BV8" s="15" t="str">
        <f>IF('Table 10'!K9="-","-",1)</f>
        <v>-</v>
      </c>
      <c r="BW8" s="15" t="str">
        <f>IF('Table 10'!L9="-","-",1)</f>
        <v>-</v>
      </c>
      <c r="BX8" s="15" t="str">
        <f>IF('Table 10'!M9="-","-",1)</f>
        <v>-</v>
      </c>
    </row>
    <row r="9" spans="1:76" ht="13" x14ac:dyDescent="0.3">
      <c r="A9" s="48" t="s">
        <v>471</v>
      </c>
      <c r="B9" s="5">
        <f>'Table 1'!B10</f>
        <v>0</v>
      </c>
      <c r="C9" s="5">
        <f>'Table 1'!C10</f>
        <v>1</v>
      </c>
      <c r="D9" s="5" t="str">
        <f>'Table 1'!D10</f>
        <v>Bisphenols</v>
      </c>
      <c r="E9" s="5" t="str">
        <f>'Table 1'!E10</f>
        <v>C</v>
      </c>
      <c r="F9" s="5" t="str">
        <f>'Table 1'!F10</f>
        <v>BPBP</v>
      </c>
      <c r="G9" s="14" t="str">
        <f>'Table 1'!G10</f>
        <v>24038-68-4</v>
      </c>
      <c r="H9" s="126" t="str">
        <f>'Table 1'!H10</f>
        <v>-</v>
      </c>
      <c r="I9" s="94" t="str">
        <f>IF('Table 2'!BB9=1,"Y","")</f>
        <v/>
      </c>
      <c r="J9" s="92" t="str">
        <f>IF('Table 2'!BC9="-","","Y")</f>
        <v/>
      </c>
      <c r="K9" s="92" t="str">
        <f>IF('Table 3'!R9="","","Y")</f>
        <v/>
      </c>
      <c r="L9" s="92" t="str">
        <f>IF('Table 2'!BD9="Y","Y","")</f>
        <v/>
      </c>
      <c r="M9" s="92" t="str">
        <f>IF('Table 2'!BE9=1,"Y","")</f>
        <v/>
      </c>
      <c r="N9" s="92" t="str">
        <f>IF('Table 2'!BF9="Y","Y","")</f>
        <v/>
      </c>
      <c r="O9" s="92" t="str">
        <f>IF('Table 2'!BG9=1,"Y","")</f>
        <v/>
      </c>
      <c r="P9" s="92" t="str">
        <f>IF('Table 2'!BH9=1,"Y","")</f>
        <v/>
      </c>
      <c r="Q9" s="92" t="str">
        <f>IF('Table 2'!BI9=1,"Y","")</f>
        <v/>
      </c>
      <c r="R9" s="92" t="str">
        <f>IF('Table 2'!BJ9="Y","Y","")</f>
        <v/>
      </c>
      <c r="S9" s="92" t="str">
        <f>IF('Table 2'!BK9=1,"Y","")</f>
        <v/>
      </c>
      <c r="T9" s="92" t="str">
        <f>IF('Table 2'!BL9=1,"Y","")</f>
        <v/>
      </c>
      <c r="U9" s="92" t="str">
        <f>IF('Table 2'!BM9=1,"Y","")</f>
        <v/>
      </c>
      <c r="V9" s="92" t="str">
        <f>IF('Table 2'!BN9="Y","Y","")</f>
        <v/>
      </c>
      <c r="W9" s="92" t="str">
        <f>IF('Table 2'!BO9=1,"Y","")</f>
        <v/>
      </c>
      <c r="X9" s="92" t="str">
        <f>IF('Table 2'!BP9=1,"Y","")</f>
        <v/>
      </c>
      <c r="Y9" s="92" t="str">
        <f>IF('Table 2'!BQ9=1,"Y","")</f>
        <v/>
      </c>
      <c r="Z9" s="92" t="str">
        <f>IF('Table 2'!BR9="Y","Y","")</f>
        <v/>
      </c>
      <c r="AA9" s="92" t="str">
        <f>IF('Table 2'!BS9=1,"Y","")</f>
        <v/>
      </c>
      <c r="AB9" s="92" t="str">
        <f>IF('Table 2'!BT9="Y","Y","")</f>
        <v/>
      </c>
      <c r="AC9" s="92" t="str">
        <f>IF('Table 2'!BU9="Y","Y","")</f>
        <v/>
      </c>
      <c r="AD9" s="92" t="str">
        <f>IF('Table 2'!BV9=1,"Y","")</f>
        <v/>
      </c>
      <c r="AE9" s="92" t="str">
        <f>IF('Table 2'!BW9=1,"Y","")</f>
        <v/>
      </c>
      <c r="AF9" s="92" t="str">
        <f>IF('Table 2'!BX9=1,"Y","")</f>
        <v/>
      </c>
      <c r="AG9" s="93" t="str">
        <f>IF('Table 11 Profess+consumer'!B9=1,"Y","")</f>
        <v>Y</v>
      </c>
      <c r="AH9" s="93" t="str">
        <f>IF(COUNT('Table 12 Class+OSH+waste'!K9:P9,"")&lt;COUNTA('Table 12 Class+OSH+waste'!K9:P9),"Y","")</f>
        <v>Y</v>
      </c>
      <c r="AI9" s="93" t="str">
        <f>IF(COUNT('Table 12 Class+OSH+waste'!Q9:V9,"")&lt;COUNTA('Table 12 Class+OSH+waste'!Q9:V9),"Y","")</f>
        <v>Y</v>
      </c>
      <c r="AJ9" s="95" t="str">
        <f>IF('Table 13 Environmental'!B10=1,"Y","")</f>
        <v/>
      </c>
      <c r="BB9" s="2" t="str">
        <f>IF(COUNTIF('Table 3'!I9:O9,"-")&lt;COUNTA('Table 3'!I9:O9),1,"-")</f>
        <v>-</v>
      </c>
      <c r="BC9" s="2" t="str">
        <f>'Table 3'!P9</f>
        <v>-</v>
      </c>
      <c r="BD9" s="2" t="str">
        <f>'Table 3'!Q9</f>
        <v>-</v>
      </c>
      <c r="BE9" s="15" t="str">
        <f>IF(COUNTIF('Table 4'!I9:N9,"-")&lt;COUNTA('Table 4'!I9:N9),1,"-")</f>
        <v>-</v>
      </c>
      <c r="BF9" s="16" t="str">
        <f>IF(COUNTIF('Table 4'!O9:AO9,"-")&lt;COUNTA('Table 4'!O9:AO9),"Y","N")</f>
        <v>N</v>
      </c>
      <c r="BG9" s="15" t="str">
        <f>IF(COUNTIF('Table 5'!I9:M9,"-")&lt;COUNTA('Table 5'!I9:M9),1,"-")</f>
        <v>-</v>
      </c>
      <c r="BH9" s="15" t="str">
        <f>IF(COUNTIF('Table 5'!N9:S9,"-")&lt;COUNTA('Table 5'!N9:S9),1,"-")</f>
        <v>-</v>
      </c>
      <c r="BI9" s="15" t="str">
        <f>IF(COUNTIF('Table 5'!T9:U9,"-")&lt;COUNTA('Table 5'!T9:U9),1,"-")</f>
        <v>-</v>
      </c>
      <c r="BJ9" s="17" t="str">
        <f>IF(COUNTIF('Table 5'!V9:AP9,"-")&lt;COUNTA('Table 5'!V9:AP9),"Y","N")</f>
        <v>N</v>
      </c>
      <c r="BK9" s="15" t="str">
        <f>IF(COUNTIF('Table 6'!I9:P9,"-")&lt;COUNTA('Table 6'!I9:P9),1,"-")</f>
        <v>-</v>
      </c>
      <c r="BL9" s="15" t="str">
        <f>IF(COUNTIF('Table 6'!Q9:AC9,"-")&lt;COUNTA('Table 6'!Q9:AC9),1,"-")</f>
        <v>-</v>
      </c>
      <c r="BM9" s="15" t="str">
        <f>IF(COUNTIF('Table 7'!I9:P9,"-")&lt;COUNTA('Table 7'!I9:P9),1,"-")</f>
        <v>-</v>
      </c>
      <c r="BN9" s="16" t="str">
        <f>IF(COUNTIF('Table 7'!Q9:AV9,"-")&lt;COUNTA('Table 7'!Q9:AV9),"Y","N")</f>
        <v>N</v>
      </c>
      <c r="BO9" s="15" t="str">
        <f>IF('Table 8'!I9="-","-",1)</f>
        <v>-</v>
      </c>
      <c r="BP9" s="15" t="str">
        <f>IF('Table 8'!K9="-","-",1)</f>
        <v>-</v>
      </c>
      <c r="BQ9" s="15" t="str">
        <f>IF('Table 8'!L9="-","-",1)</f>
        <v>-</v>
      </c>
      <c r="BR9" s="2" t="str">
        <f>IF(COUNTIF('Table 8'!M9:S9,"-")&lt;COUNTA('Table 8'!M9:S9),"Y","N")</f>
        <v>N</v>
      </c>
      <c r="BS9" s="15" t="str">
        <f>IF(COUNTIF('Table 8'!T9:AJ9,"-")&lt;COUNTA('Table 8'!T9:AJ9),1,"-")</f>
        <v>-</v>
      </c>
      <c r="BT9" s="16" t="str">
        <f>IF('Table 9'!B9=1,"Y","N")</f>
        <v>N</v>
      </c>
      <c r="BU9" s="2" t="str">
        <f>IF(COUNTIF('Table 10'!I10:J10,"-")&lt;COUNTA('Table 10'!I10:J10),"Y","N")</f>
        <v>N</v>
      </c>
      <c r="BV9" s="15" t="str">
        <f>IF('Table 10'!K10="-","-",1)</f>
        <v>-</v>
      </c>
      <c r="BW9" s="15" t="str">
        <f>IF('Table 10'!L10="-","-",1)</f>
        <v>-</v>
      </c>
      <c r="BX9" s="15" t="str">
        <f>IF('Table 10'!M10="-","-",1)</f>
        <v>-</v>
      </c>
    </row>
    <row r="10" spans="1:76" ht="13" x14ac:dyDescent="0.3">
      <c r="A10" s="48" t="s">
        <v>471</v>
      </c>
      <c r="B10" s="5">
        <f>'Table 1'!B11</f>
        <v>0</v>
      </c>
      <c r="C10" s="5">
        <f>'Table 1'!C11</f>
        <v>1</v>
      </c>
      <c r="D10" s="5" t="str">
        <f>'Table 1'!D11</f>
        <v>Bisphenols</v>
      </c>
      <c r="E10" s="5" t="str">
        <f>'Table 1'!E11</f>
        <v>C</v>
      </c>
      <c r="F10" s="5" t="str">
        <f>'Table 1'!F11</f>
        <v>BPC</v>
      </c>
      <c r="G10" s="14" t="str">
        <f>'Table 1'!G11</f>
        <v>79-97-0</v>
      </c>
      <c r="H10" s="126" t="str">
        <f>'Table 1'!H11</f>
        <v>201-240-0</v>
      </c>
      <c r="I10" s="94" t="str">
        <f>IF('Table 2'!BB10=1,"Y","")</f>
        <v/>
      </c>
      <c r="J10" s="92" t="str">
        <f>IF('Table 2'!BC10="-","","Y")</f>
        <v/>
      </c>
      <c r="K10" s="92" t="str">
        <f>IF('Table 3'!R10="","","Y")</f>
        <v/>
      </c>
      <c r="L10" s="92" t="str">
        <f>IF('Table 2'!BD10="Y","Y","")</f>
        <v/>
      </c>
      <c r="M10" s="92" t="str">
        <f>IF('Table 2'!BE10=1,"Y","")</f>
        <v/>
      </c>
      <c r="N10" s="92" t="str">
        <f>IF('Table 2'!BF10="Y","Y","")</f>
        <v/>
      </c>
      <c r="O10" s="92" t="str">
        <f>IF('Table 2'!BG10=1,"Y","")</f>
        <v/>
      </c>
      <c r="P10" s="92" t="str">
        <f>IF('Table 2'!BH10=1,"Y","")</f>
        <v/>
      </c>
      <c r="Q10" s="92" t="str">
        <f>IF('Table 2'!BI10=1,"Y","")</f>
        <v/>
      </c>
      <c r="R10" s="92" t="str">
        <f>IF('Table 2'!BJ10="Y","Y","")</f>
        <v/>
      </c>
      <c r="S10" s="92" t="str">
        <f>IF('Table 2'!BK10=1,"Y","")</f>
        <v/>
      </c>
      <c r="T10" s="92" t="str">
        <f>IF('Table 2'!BL10=1,"Y","")</f>
        <v/>
      </c>
      <c r="U10" s="92" t="str">
        <f>IF('Table 2'!BM10=1,"Y","")</f>
        <v/>
      </c>
      <c r="V10" s="92" t="str">
        <f>IF('Table 2'!BN10="Y","Y","")</f>
        <v/>
      </c>
      <c r="W10" s="92" t="str">
        <f>IF('Table 2'!BO10=1,"Y","")</f>
        <v>Y</v>
      </c>
      <c r="X10" s="92" t="str">
        <f>IF('Table 2'!BP10=1,"Y","")</f>
        <v/>
      </c>
      <c r="Y10" s="92" t="str">
        <f>IF('Table 2'!BQ10=1,"Y","")</f>
        <v/>
      </c>
      <c r="Z10" s="92" t="str">
        <f>IF('Table 2'!BR10="Y","Y","")</f>
        <v>Y</v>
      </c>
      <c r="AA10" s="92" t="str">
        <f>IF('Table 2'!BS10=1,"Y","")</f>
        <v/>
      </c>
      <c r="AB10" s="92" t="str">
        <f>IF('Table 2'!BT10="Y","Y","")</f>
        <v/>
      </c>
      <c r="AC10" s="92" t="str">
        <f>IF('Table 2'!BU10="Y","Y","")</f>
        <v/>
      </c>
      <c r="AD10" s="92" t="str">
        <f>IF('Table 2'!BV10=1,"Y","")</f>
        <v/>
      </c>
      <c r="AE10" s="92" t="str">
        <f>IF('Table 2'!BW10=1,"Y","")</f>
        <v/>
      </c>
      <c r="AF10" s="92" t="str">
        <f>IF('Table 2'!BX10=1,"Y","")</f>
        <v/>
      </c>
      <c r="AG10" s="93" t="str">
        <f>IF('Table 11 Profess+consumer'!B10=1,"Y","")</f>
        <v/>
      </c>
      <c r="AH10" s="93" t="str">
        <f>IF(COUNT('Table 12 Class+OSH+waste'!K10:P10,"")&lt;COUNTA('Table 12 Class+OSH+waste'!K10:P10),"Y","")</f>
        <v>Y</v>
      </c>
      <c r="AI10" s="93" t="str">
        <f>IF(COUNT('Table 12 Class+OSH+waste'!Q10:V10,"")&lt;COUNTA('Table 12 Class+OSH+waste'!Q10:V10),"Y","")</f>
        <v>Y</v>
      </c>
      <c r="AJ10" s="95" t="str">
        <f>IF('Table 13 Environmental'!B11=1,"Y","")</f>
        <v/>
      </c>
      <c r="BB10" s="2" t="str">
        <f>IF(COUNTIF('Table 3'!I10:O10,"-")&lt;COUNTA('Table 3'!I10:O10),1,"-")</f>
        <v>-</v>
      </c>
      <c r="BC10" s="2" t="str">
        <f>'Table 3'!P10</f>
        <v>-</v>
      </c>
      <c r="BD10" s="2" t="str">
        <f>'Table 3'!Q10</f>
        <v>-</v>
      </c>
      <c r="BE10" s="15" t="str">
        <f>IF(COUNTIF('Table 4'!I10:N10,"-")&lt;COUNTA('Table 4'!I10:N10),1,"-")</f>
        <v>-</v>
      </c>
      <c r="BF10" s="16" t="str">
        <f>IF(COUNTIF('Table 4'!O10:AO10,"-")&lt;COUNTA('Table 4'!O10:AO10),"Y","N")</f>
        <v>N</v>
      </c>
      <c r="BG10" s="15" t="str">
        <f>IF(COUNTIF('Table 5'!I10:M10,"-")&lt;COUNTA('Table 5'!I10:M10),1,"-")</f>
        <v>-</v>
      </c>
      <c r="BH10" s="15" t="str">
        <f>IF(COUNTIF('Table 5'!N10:S10,"-")&lt;COUNTA('Table 5'!N10:S10),1,"-")</f>
        <v>-</v>
      </c>
      <c r="BI10" s="15" t="str">
        <f>IF(COUNTIF('Table 5'!T10:U10,"-")&lt;COUNTA('Table 5'!T10:U10),1,"-")</f>
        <v>-</v>
      </c>
      <c r="BJ10" s="17" t="str">
        <f>IF(COUNTIF('Table 5'!V10:AP10,"-")&lt;COUNTA('Table 5'!V10:AP10),"Y","N")</f>
        <v>N</v>
      </c>
      <c r="BK10" s="15" t="str">
        <f>IF(COUNTIF('Table 6'!I10:P10,"-")&lt;COUNTA('Table 6'!I10:P10),1,"-")</f>
        <v>-</v>
      </c>
      <c r="BL10" s="15" t="str">
        <f>IF(COUNTIF('Table 6'!Q10:AC10,"-")&lt;COUNTA('Table 6'!Q10:AC10),1,"-")</f>
        <v>-</v>
      </c>
      <c r="BM10" s="15" t="str">
        <f>IF(COUNTIF('Table 7'!I10:P10,"-")&lt;COUNTA('Table 7'!I10:P10),1,"-")</f>
        <v>-</v>
      </c>
      <c r="BN10" s="16" t="str">
        <f>IF(COUNTIF('Table 7'!Q10:AV10,"-")&lt;COUNTA('Table 7'!Q10:AV10),"Y","N")</f>
        <v>N</v>
      </c>
      <c r="BO10" s="15">
        <f>IF('Table 8'!I10="-","-",1)</f>
        <v>1</v>
      </c>
      <c r="BP10" s="15" t="str">
        <f>IF('Table 8'!K10="-","-",1)</f>
        <v>-</v>
      </c>
      <c r="BQ10" s="15" t="str">
        <f>IF('Table 8'!L10="-","-",1)</f>
        <v>-</v>
      </c>
      <c r="BR10" s="2" t="str">
        <f>IF(COUNTIF('Table 8'!M10:S10,"-")&lt;COUNTA('Table 8'!M10:S10),"Y","N")</f>
        <v>Y</v>
      </c>
      <c r="BS10" s="15" t="str">
        <f>IF(COUNTIF('Table 8'!T10:AJ10,"-")&lt;COUNTA('Table 8'!T10:AJ10),1,"-")</f>
        <v>-</v>
      </c>
      <c r="BT10" s="16" t="str">
        <f>IF('Table 9'!B10=1,"Y","N")</f>
        <v>N</v>
      </c>
      <c r="BU10" s="2" t="str">
        <f>IF(COUNTIF('Table 10'!I11:J11,"-")&lt;COUNTA('Table 10'!I11:J11),"Y","N")</f>
        <v>N</v>
      </c>
      <c r="BV10" s="15" t="str">
        <f>IF('Table 10'!K11="-","-",1)</f>
        <v>-</v>
      </c>
      <c r="BW10" s="15" t="str">
        <f>IF('Table 10'!L11="-","-",1)</f>
        <v>-</v>
      </c>
      <c r="BX10" s="15" t="str">
        <f>IF('Table 10'!M11="-","-",1)</f>
        <v>-</v>
      </c>
    </row>
    <row r="11" spans="1:76" ht="13" x14ac:dyDescent="0.3">
      <c r="A11" s="48" t="s">
        <v>471</v>
      </c>
      <c r="B11" s="5">
        <f>'Table 1'!B12</f>
        <v>0</v>
      </c>
      <c r="C11" s="5">
        <f>'Table 1'!C12</f>
        <v>1</v>
      </c>
      <c r="D11" s="5" t="str">
        <f>'Table 1'!D12</f>
        <v>Bisphenols</v>
      </c>
      <c r="E11" s="5" t="str">
        <f>'Table 1'!E12</f>
        <v>C</v>
      </c>
      <c r="F11" s="5" t="str">
        <f>'Table 1'!F12</f>
        <v>BPCI2</v>
      </c>
      <c r="G11" s="14" t="str">
        <f>'Table 1'!G12</f>
        <v>14868-03-2</v>
      </c>
      <c r="H11" s="126" t="str">
        <f>'Table 1'!H12</f>
        <v>238-940-0</v>
      </c>
      <c r="I11" s="94" t="str">
        <f>IF('Table 2'!BB11=1,"Y","")</f>
        <v/>
      </c>
      <c r="J11" s="92" t="str">
        <f>IF('Table 2'!BC11="-","","Y")</f>
        <v/>
      </c>
      <c r="K11" s="92" t="str">
        <f>IF('Table 3'!R11="","","Y")</f>
        <v/>
      </c>
      <c r="L11" s="92" t="str">
        <f>IF('Table 2'!BD11="Y","Y","")</f>
        <v/>
      </c>
      <c r="M11" s="92" t="str">
        <f>IF('Table 2'!BE11=1,"Y","")</f>
        <v/>
      </c>
      <c r="N11" s="92" t="str">
        <f>IF('Table 2'!BF11="Y","Y","")</f>
        <v/>
      </c>
      <c r="O11" s="92" t="str">
        <f>IF('Table 2'!BG11=1,"Y","")</f>
        <v/>
      </c>
      <c r="P11" s="92" t="str">
        <f>IF('Table 2'!BH11=1,"Y","")</f>
        <v/>
      </c>
      <c r="Q11" s="92" t="str">
        <f>IF('Table 2'!BI11=1,"Y","")</f>
        <v/>
      </c>
      <c r="R11" s="92" t="str">
        <f>IF('Table 2'!BJ11="Y","Y","")</f>
        <v/>
      </c>
      <c r="S11" s="92" t="str">
        <f>IF('Table 2'!BK11=1,"Y","")</f>
        <v/>
      </c>
      <c r="T11" s="92" t="str">
        <f>IF('Table 2'!BL11=1,"Y","")</f>
        <v/>
      </c>
      <c r="U11" s="92" t="str">
        <f>IF('Table 2'!BM11=1,"Y","")</f>
        <v/>
      </c>
      <c r="V11" s="92" t="str">
        <f>IF('Table 2'!BN11="Y","Y","")</f>
        <v/>
      </c>
      <c r="W11" s="92" t="str">
        <f>IF('Table 2'!BO11=1,"Y","")</f>
        <v/>
      </c>
      <c r="X11" s="92" t="str">
        <f>IF('Table 2'!BP11=1,"Y","")</f>
        <v/>
      </c>
      <c r="Y11" s="92" t="str">
        <f>IF('Table 2'!BQ11=1,"Y","")</f>
        <v/>
      </c>
      <c r="Z11" s="92" t="str">
        <f>IF('Table 2'!BR11="Y","Y","")</f>
        <v/>
      </c>
      <c r="AA11" s="92" t="str">
        <f>IF('Table 2'!BS11=1,"Y","")</f>
        <v/>
      </c>
      <c r="AB11" s="92" t="str">
        <f>IF('Table 2'!BT11="Y","Y","")</f>
        <v/>
      </c>
      <c r="AC11" s="92" t="str">
        <f>IF('Table 2'!BU11="Y","Y","")</f>
        <v/>
      </c>
      <c r="AD11" s="92" t="str">
        <f>IF('Table 2'!BV11=1,"Y","")</f>
        <v/>
      </c>
      <c r="AE11" s="92" t="str">
        <f>IF('Table 2'!BW11=1,"Y","")</f>
        <v/>
      </c>
      <c r="AF11" s="92" t="str">
        <f>IF('Table 2'!BX11=1,"Y","")</f>
        <v/>
      </c>
      <c r="AG11" s="93" t="str">
        <f>IF('Table 11 Profess+consumer'!B11=1,"Y","")</f>
        <v/>
      </c>
      <c r="AH11" s="93" t="str">
        <f>IF(COUNT('Table 12 Class+OSH+waste'!K11:P11,"")&lt;COUNTA('Table 12 Class+OSH+waste'!K11:P11),"Y","")</f>
        <v>Y</v>
      </c>
      <c r="AI11" s="93" t="str">
        <f>IF(COUNT('Table 12 Class+OSH+waste'!Q11:V11,"")&lt;COUNTA('Table 12 Class+OSH+waste'!Q11:V11),"Y","")</f>
        <v>Y</v>
      </c>
      <c r="AJ11" s="95" t="str">
        <f>IF('Table 13 Environmental'!B12=1,"Y","")</f>
        <v/>
      </c>
      <c r="BB11" s="2" t="str">
        <f>IF(COUNTIF('Table 3'!I11:O11,"-")&lt;COUNTA('Table 3'!I11:O11),1,"-")</f>
        <v>-</v>
      </c>
      <c r="BC11" s="2" t="str">
        <f>'Table 3'!P11</f>
        <v>-</v>
      </c>
      <c r="BD11" s="2" t="str">
        <f>'Table 3'!Q11</f>
        <v>-</v>
      </c>
      <c r="BE11" s="15" t="str">
        <f>IF(COUNTIF('Table 4'!I11:N11,"-")&lt;COUNTA('Table 4'!I11:N11),1,"-")</f>
        <v>-</v>
      </c>
      <c r="BF11" s="16" t="str">
        <f>IF(COUNTIF('Table 4'!O11:AO11,"-")&lt;COUNTA('Table 4'!O11:AO11),"Y","N")</f>
        <v>N</v>
      </c>
      <c r="BG11" s="15" t="str">
        <f>IF(COUNTIF('Table 5'!I11:M11,"-")&lt;COUNTA('Table 5'!I11:M11),1,"-")</f>
        <v>-</v>
      </c>
      <c r="BH11" s="15" t="str">
        <f>IF(COUNTIF('Table 5'!N11:S11,"-")&lt;COUNTA('Table 5'!N11:S11),1,"-")</f>
        <v>-</v>
      </c>
      <c r="BI11" s="15" t="str">
        <f>IF(COUNTIF('Table 5'!T11:U11,"-")&lt;COUNTA('Table 5'!T11:U11),1,"-")</f>
        <v>-</v>
      </c>
      <c r="BJ11" s="17" t="str">
        <f>IF(COUNTIF('Table 5'!V11:AP11,"-")&lt;COUNTA('Table 5'!V11:AP11),"Y","N")</f>
        <v>N</v>
      </c>
      <c r="BK11" s="15" t="str">
        <f>IF(COUNTIF('Table 6'!I11:P11,"-")&lt;COUNTA('Table 6'!I11:P11),1,"-")</f>
        <v>-</v>
      </c>
      <c r="BL11" s="15" t="str">
        <f>IF(COUNTIF('Table 6'!Q11:AC11,"-")&lt;COUNTA('Table 6'!Q11:AC11),1,"-")</f>
        <v>-</v>
      </c>
      <c r="BM11" s="15" t="str">
        <f>IF(COUNTIF('Table 7'!I11:P11,"-")&lt;COUNTA('Table 7'!I11:P11),1,"-")</f>
        <v>-</v>
      </c>
      <c r="BN11" s="16" t="str">
        <f>IF(COUNTIF('Table 7'!Q11:AV11,"-")&lt;COUNTA('Table 7'!Q11:AV11),"Y","N")</f>
        <v>N</v>
      </c>
      <c r="BO11" s="15" t="str">
        <f>IF('Table 8'!I11="-","-",1)</f>
        <v>-</v>
      </c>
      <c r="BP11" s="15" t="str">
        <f>IF('Table 8'!K11="-","-",1)</f>
        <v>-</v>
      </c>
      <c r="BQ11" s="15" t="str">
        <f>IF('Table 8'!L11="-","-",1)</f>
        <v>-</v>
      </c>
      <c r="BR11" s="2" t="str">
        <f>IF(COUNTIF('Table 8'!M11:S11,"-")&lt;COUNTA('Table 8'!M11:S11),"Y","N")</f>
        <v>N</v>
      </c>
      <c r="BS11" s="15" t="str">
        <f>IF(COUNTIF('Table 8'!T11:AJ11,"-")&lt;COUNTA('Table 8'!T11:AJ11),1,"-")</f>
        <v>-</v>
      </c>
      <c r="BT11" s="16" t="str">
        <f>IF('Table 9'!B11=1,"Y","N")</f>
        <v>N</v>
      </c>
      <c r="BU11" s="2" t="str">
        <f>IF(COUNTIF('Table 10'!I12:J12,"-")&lt;COUNTA('Table 10'!I12:J12),"Y","N")</f>
        <v>N</v>
      </c>
      <c r="BV11" s="15" t="str">
        <f>IF('Table 10'!K12="-","-",1)</f>
        <v>-</v>
      </c>
      <c r="BW11" s="15" t="str">
        <f>IF('Table 10'!L12="-","-",1)</f>
        <v>-</v>
      </c>
      <c r="BX11" s="15" t="str">
        <f>IF('Table 10'!M12="-","-",1)</f>
        <v>-</v>
      </c>
    </row>
    <row r="12" spans="1:76" ht="13" x14ac:dyDescent="0.3">
      <c r="A12" s="48" t="s">
        <v>471</v>
      </c>
      <c r="B12" s="5">
        <f>'Table 1'!B13</f>
        <v>0</v>
      </c>
      <c r="C12" s="5">
        <f>'Table 1'!C13</f>
        <v>1</v>
      </c>
      <c r="D12" s="5" t="str">
        <f>'Table 1'!D13</f>
        <v>Bisphenols</v>
      </c>
      <c r="E12" s="5" t="str">
        <f>'Table 1'!E13</f>
        <v>C</v>
      </c>
      <c r="F12" s="5" t="str">
        <f>'Table 1'!F13</f>
        <v>BPE</v>
      </c>
      <c r="G12" s="14" t="str">
        <f>'Table 1'!G13</f>
        <v>2081-08-5</v>
      </c>
      <c r="H12" s="126" t="str">
        <f>'Table 1'!H13</f>
        <v>-</v>
      </c>
      <c r="I12" s="94" t="str">
        <f>IF('Table 2'!BB12=1,"Y","")</f>
        <v/>
      </c>
      <c r="J12" s="92" t="str">
        <f>IF('Table 2'!BC12="-","","Y")</f>
        <v/>
      </c>
      <c r="K12" s="92" t="str">
        <f>IF('Table 3'!R12="","","Y")</f>
        <v/>
      </c>
      <c r="L12" s="92" t="str">
        <f>IF('Table 2'!BD12="Y","Y","")</f>
        <v/>
      </c>
      <c r="M12" s="92" t="str">
        <f>IF('Table 2'!BE12=1,"Y","")</f>
        <v/>
      </c>
      <c r="N12" s="92" t="str">
        <f>IF('Table 2'!BF12="Y","Y","")</f>
        <v/>
      </c>
      <c r="O12" s="92" t="str">
        <f>IF('Table 2'!BG12=1,"Y","")</f>
        <v/>
      </c>
      <c r="P12" s="92" t="str">
        <f>IF('Table 2'!BH12=1,"Y","")</f>
        <v/>
      </c>
      <c r="Q12" s="92" t="str">
        <f>IF('Table 2'!BI12=1,"Y","")</f>
        <v/>
      </c>
      <c r="R12" s="92" t="str">
        <f>IF('Table 2'!BJ12="Y","Y","")</f>
        <v/>
      </c>
      <c r="S12" s="92" t="str">
        <f>IF('Table 2'!BK12=1,"Y","")</f>
        <v/>
      </c>
      <c r="T12" s="92" t="str">
        <f>IF('Table 2'!BL12=1,"Y","")</f>
        <v/>
      </c>
      <c r="U12" s="92" t="str">
        <f>IF('Table 2'!BM12=1,"Y","")</f>
        <v/>
      </c>
      <c r="V12" s="92" t="str">
        <f>IF('Table 2'!BN12="Y","Y","")</f>
        <v/>
      </c>
      <c r="W12" s="92" t="str">
        <f>IF('Table 2'!BO12=1,"Y","")</f>
        <v/>
      </c>
      <c r="X12" s="92" t="str">
        <f>IF('Table 2'!BP12=1,"Y","")</f>
        <v/>
      </c>
      <c r="Y12" s="92" t="str">
        <f>IF('Table 2'!BQ12=1,"Y","")</f>
        <v/>
      </c>
      <c r="Z12" s="92" t="str">
        <f>IF('Table 2'!BR12="Y","Y","")</f>
        <v/>
      </c>
      <c r="AA12" s="92" t="str">
        <f>IF('Table 2'!BS12=1,"Y","")</f>
        <v/>
      </c>
      <c r="AB12" s="92" t="str">
        <f>IF('Table 2'!BT12="Y","Y","")</f>
        <v/>
      </c>
      <c r="AC12" s="92" t="str">
        <f>IF('Table 2'!BU12="Y","Y","")</f>
        <v/>
      </c>
      <c r="AD12" s="92" t="str">
        <f>IF('Table 2'!BV12=1,"Y","")</f>
        <v/>
      </c>
      <c r="AE12" s="92" t="str">
        <f>IF('Table 2'!BW12=1,"Y","")</f>
        <v/>
      </c>
      <c r="AF12" s="92" t="str">
        <f>IF('Table 2'!BX12=1,"Y","")</f>
        <v/>
      </c>
      <c r="AG12" s="93" t="str">
        <f>IF('Table 11 Profess+consumer'!B12=1,"Y","")</f>
        <v/>
      </c>
      <c r="AH12" s="93" t="str">
        <f>IF(COUNT('Table 12 Class+OSH+waste'!K12:P12,"")&lt;COUNTA('Table 12 Class+OSH+waste'!K12:P12),"Y","")</f>
        <v>Y</v>
      </c>
      <c r="AI12" s="93" t="str">
        <f>IF(COUNT('Table 12 Class+OSH+waste'!Q12:V12,"")&lt;COUNTA('Table 12 Class+OSH+waste'!Q12:V12),"Y","")</f>
        <v>Y</v>
      </c>
      <c r="AJ12" s="95" t="str">
        <f>IF('Table 13 Environmental'!B13=1,"Y","")</f>
        <v/>
      </c>
      <c r="BB12" s="2" t="str">
        <f>IF(COUNTIF('Table 3'!I12:O12,"-")&lt;COUNTA('Table 3'!I12:O12),1,"-")</f>
        <v>-</v>
      </c>
      <c r="BC12" s="2" t="str">
        <f>'Table 3'!P12</f>
        <v>-</v>
      </c>
      <c r="BD12" s="2" t="str">
        <f>'Table 3'!Q12</f>
        <v>-</v>
      </c>
      <c r="BE12" s="15" t="str">
        <f>IF(COUNTIF('Table 4'!I12:N12,"-")&lt;COUNTA('Table 4'!I12:N12),1,"-")</f>
        <v>-</v>
      </c>
      <c r="BF12" s="16" t="str">
        <f>IF(COUNTIF('Table 4'!O12:AO12,"-")&lt;COUNTA('Table 4'!O12:AO12),"Y","N")</f>
        <v>N</v>
      </c>
      <c r="BG12" s="15" t="str">
        <f>IF(COUNTIF('Table 5'!I12:M12,"-")&lt;COUNTA('Table 5'!I12:M12),1,"-")</f>
        <v>-</v>
      </c>
      <c r="BH12" s="15" t="str">
        <f>IF(COUNTIF('Table 5'!N12:S12,"-")&lt;COUNTA('Table 5'!N12:S12),1,"-")</f>
        <v>-</v>
      </c>
      <c r="BI12" s="15" t="str">
        <f>IF(COUNTIF('Table 5'!T12:U12,"-")&lt;COUNTA('Table 5'!T12:U12),1,"-")</f>
        <v>-</v>
      </c>
      <c r="BJ12" s="17" t="str">
        <f>IF(COUNTIF('Table 5'!V12:AP12,"-")&lt;COUNTA('Table 5'!V12:AP12),"Y","N")</f>
        <v>N</v>
      </c>
      <c r="BK12" s="15" t="str">
        <f>IF(COUNTIF('Table 6'!I12:P12,"-")&lt;COUNTA('Table 6'!I12:P12),1,"-")</f>
        <v>-</v>
      </c>
      <c r="BL12" s="15" t="str">
        <f>IF(COUNTIF('Table 6'!Q12:AC12,"-")&lt;COUNTA('Table 6'!Q12:AC12),1,"-")</f>
        <v>-</v>
      </c>
      <c r="BM12" s="15" t="str">
        <f>IF(COUNTIF('Table 7'!I12:P12,"-")&lt;COUNTA('Table 7'!I12:P12),1,"-")</f>
        <v>-</v>
      </c>
      <c r="BN12" s="16" t="str">
        <f>IF(COUNTIF('Table 7'!Q12:AV12,"-")&lt;COUNTA('Table 7'!Q12:AV12),"Y","N")</f>
        <v>N</v>
      </c>
      <c r="BO12" s="15" t="str">
        <f>IF('Table 8'!I12="-","-",1)</f>
        <v>-</v>
      </c>
      <c r="BP12" s="15" t="str">
        <f>IF('Table 8'!K12="-","-",1)</f>
        <v>-</v>
      </c>
      <c r="BQ12" s="15" t="str">
        <f>IF('Table 8'!L12="-","-",1)</f>
        <v>-</v>
      </c>
      <c r="BR12" s="2" t="str">
        <f>IF(COUNTIF('Table 8'!M12:S12,"-")&lt;COUNTA('Table 8'!M12:S12),"Y","N")</f>
        <v>N</v>
      </c>
      <c r="BS12" s="15" t="str">
        <f>IF(COUNTIF('Table 8'!T12:AJ12,"-")&lt;COUNTA('Table 8'!T12:AJ12),1,"-")</f>
        <v>-</v>
      </c>
      <c r="BT12" s="16" t="str">
        <f>IF('Table 9'!B12=1,"Y","N")</f>
        <v>N</v>
      </c>
      <c r="BU12" s="2" t="str">
        <f>IF(COUNTIF('Table 10'!I13:J13,"-")&lt;COUNTA('Table 10'!I13:J13),"Y","N")</f>
        <v>N</v>
      </c>
      <c r="BV12" s="15" t="str">
        <f>IF('Table 10'!K13="-","-",1)</f>
        <v>-</v>
      </c>
      <c r="BW12" s="15" t="str">
        <f>IF('Table 10'!L13="-","-",1)</f>
        <v>-</v>
      </c>
      <c r="BX12" s="15" t="str">
        <f>IF('Table 10'!M13="-","-",1)</f>
        <v>-</v>
      </c>
    </row>
    <row r="13" spans="1:76" ht="13" x14ac:dyDescent="0.3">
      <c r="A13" s="48" t="s">
        <v>471</v>
      </c>
      <c r="B13" s="5">
        <f>'Table 1'!B14</f>
        <v>0</v>
      </c>
      <c r="C13" s="5">
        <f>'Table 1'!C14</f>
        <v>1</v>
      </c>
      <c r="D13" s="5" t="str">
        <f>'Table 1'!D14</f>
        <v>Bisphenols</v>
      </c>
      <c r="E13" s="5" t="str">
        <f>'Table 1'!E14</f>
        <v>C</v>
      </c>
      <c r="F13" s="5" t="str">
        <f>'Table 1'!F14</f>
        <v>BPPH</v>
      </c>
      <c r="G13" s="14" t="str">
        <f>'Table 1'!G14</f>
        <v>1844-01-5</v>
      </c>
      <c r="H13" s="126" t="str">
        <f>'Table 1'!H14</f>
        <v>-</v>
      </c>
      <c r="I13" s="94" t="str">
        <f>IF('Table 2'!BB13=1,"Y","")</f>
        <v/>
      </c>
      <c r="J13" s="92" t="str">
        <f>IF('Table 2'!BC13="-","","Y")</f>
        <v/>
      </c>
      <c r="K13" s="92" t="str">
        <f>IF('Table 3'!R13="","","Y")</f>
        <v/>
      </c>
      <c r="L13" s="92" t="str">
        <f>IF('Table 2'!BD13="Y","Y","")</f>
        <v/>
      </c>
      <c r="M13" s="92" t="str">
        <f>IF('Table 2'!BE13=1,"Y","")</f>
        <v/>
      </c>
      <c r="N13" s="92" t="str">
        <f>IF('Table 2'!BF13="Y","Y","")</f>
        <v/>
      </c>
      <c r="O13" s="92" t="str">
        <f>IF('Table 2'!BG13=1,"Y","")</f>
        <v/>
      </c>
      <c r="P13" s="92" t="str">
        <f>IF('Table 2'!BH13=1,"Y","")</f>
        <v/>
      </c>
      <c r="Q13" s="92" t="str">
        <f>IF('Table 2'!BI13=1,"Y","")</f>
        <v/>
      </c>
      <c r="R13" s="92" t="str">
        <f>IF('Table 2'!BJ13="Y","Y","")</f>
        <v/>
      </c>
      <c r="S13" s="92" t="str">
        <f>IF('Table 2'!BK13=1,"Y","")</f>
        <v/>
      </c>
      <c r="T13" s="92" t="str">
        <f>IF('Table 2'!BL13=1,"Y","")</f>
        <v/>
      </c>
      <c r="U13" s="92" t="str">
        <f>IF('Table 2'!BM13=1,"Y","")</f>
        <v/>
      </c>
      <c r="V13" s="92" t="str">
        <f>IF('Table 2'!BN13="Y","Y","")</f>
        <v/>
      </c>
      <c r="W13" s="92" t="str">
        <f>IF('Table 2'!BO13=1,"Y","")</f>
        <v/>
      </c>
      <c r="X13" s="92" t="str">
        <f>IF('Table 2'!BP13=1,"Y","")</f>
        <v/>
      </c>
      <c r="Y13" s="92" t="str">
        <f>IF('Table 2'!BQ13=1,"Y","")</f>
        <v/>
      </c>
      <c r="Z13" s="92" t="str">
        <f>IF('Table 2'!BR13="Y","Y","")</f>
        <v/>
      </c>
      <c r="AA13" s="92" t="str">
        <f>IF('Table 2'!BS13=1,"Y","")</f>
        <v/>
      </c>
      <c r="AB13" s="92" t="str">
        <f>IF('Table 2'!BT13="Y","Y","")</f>
        <v/>
      </c>
      <c r="AC13" s="92" t="str">
        <f>IF('Table 2'!BU13="Y","Y","")</f>
        <v/>
      </c>
      <c r="AD13" s="92" t="str">
        <f>IF('Table 2'!BV13=1,"Y","")</f>
        <v/>
      </c>
      <c r="AE13" s="92" t="str">
        <f>IF('Table 2'!BW13=1,"Y","")</f>
        <v/>
      </c>
      <c r="AF13" s="92" t="str">
        <f>IF('Table 2'!BX13=1,"Y","")</f>
        <v/>
      </c>
      <c r="AG13" s="93" t="str">
        <f>IF('Table 11 Profess+consumer'!B13=1,"Y","")</f>
        <v/>
      </c>
      <c r="AH13" s="93" t="str">
        <f>IF(COUNT('Table 12 Class+OSH+waste'!K13:P13,"")&lt;COUNTA('Table 12 Class+OSH+waste'!K13:P13),"Y","")</f>
        <v>Y</v>
      </c>
      <c r="AI13" s="93" t="str">
        <f>IF(COUNT('Table 12 Class+OSH+waste'!Q13:V13,"")&lt;COUNTA('Table 12 Class+OSH+waste'!Q13:V13),"Y","")</f>
        <v>Y</v>
      </c>
      <c r="AJ13" s="95" t="str">
        <f>IF('Table 13 Environmental'!B14=1,"Y","")</f>
        <v/>
      </c>
      <c r="BB13" s="2" t="str">
        <f>IF(COUNTIF('Table 3'!I13:O13,"-")&lt;COUNTA('Table 3'!I13:O13),1,"-")</f>
        <v>-</v>
      </c>
      <c r="BC13" s="2" t="str">
        <f>'Table 3'!P13</f>
        <v>-</v>
      </c>
      <c r="BD13" s="2" t="str">
        <f>'Table 3'!Q13</f>
        <v>-</v>
      </c>
      <c r="BE13" s="15" t="str">
        <f>IF(COUNTIF('Table 4'!I13:N13,"-")&lt;COUNTA('Table 4'!I13:N13),1,"-")</f>
        <v>-</v>
      </c>
      <c r="BF13" s="16" t="str">
        <f>IF(COUNTIF('Table 4'!O13:AO13,"-")&lt;COUNTA('Table 4'!O13:AO13),"Y","N")</f>
        <v>N</v>
      </c>
      <c r="BG13" s="15" t="str">
        <f>IF(COUNTIF('Table 5'!I13:M13,"-")&lt;COUNTA('Table 5'!I13:M13),1,"-")</f>
        <v>-</v>
      </c>
      <c r="BH13" s="15" t="str">
        <f>IF(COUNTIF('Table 5'!N13:S13,"-")&lt;COUNTA('Table 5'!N13:S13),1,"-")</f>
        <v>-</v>
      </c>
      <c r="BI13" s="15" t="str">
        <f>IF(COUNTIF('Table 5'!T13:U13,"-")&lt;COUNTA('Table 5'!T13:U13),1,"-")</f>
        <v>-</v>
      </c>
      <c r="BJ13" s="17" t="str">
        <f>IF(COUNTIF('Table 5'!V13:AP13,"-")&lt;COUNTA('Table 5'!V13:AP13),"Y","N")</f>
        <v>N</v>
      </c>
      <c r="BK13" s="15" t="str">
        <f>IF(COUNTIF('Table 6'!I13:P13,"-")&lt;COUNTA('Table 6'!I13:P13),1,"-")</f>
        <v>-</v>
      </c>
      <c r="BL13" s="15" t="str">
        <f>IF(COUNTIF('Table 6'!Q13:AC13,"-")&lt;COUNTA('Table 6'!Q13:AC13),1,"-")</f>
        <v>-</v>
      </c>
      <c r="BM13" s="15" t="str">
        <f>IF(COUNTIF('Table 7'!I13:P13,"-")&lt;COUNTA('Table 7'!I13:P13),1,"-")</f>
        <v>-</v>
      </c>
      <c r="BN13" s="16" t="str">
        <f>IF(COUNTIF('Table 7'!Q13:AV13,"-")&lt;COUNTA('Table 7'!Q13:AV13),"Y","N")</f>
        <v>N</v>
      </c>
      <c r="BO13" s="15" t="str">
        <f>IF('Table 8'!I13="-","-",1)</f>
        <v>-</v>
      </c>
      <c r="BP13" s="15" t="str">
        <f>IF('Table 8'!K13="-","-",1)</f>
        <v>-</v>
      </c>
      <c r="BQ13" s="15" t="str">
        <f>IF('Table 8'!L13="-","-",1)</f>
        <v>-</v>
      </c>
      <c r="BR13" s="2" t="str">
        <f>IF(COUNTIF('Table 8'!M13:S13,"-")&lt;COUNTA('Table 8'!M13:S13),"Y","N")</f>
        <v>N</v>
      </c>
      <c r="BS13" s="15" t="str">
        <f>IF(COUNTIF('Table 8'!T13:AJ13,"-")&lt;COUNTA('Table 8'!T13:AJ13),1,"-")</f>
        <v>-</v>
      </c>
      <c r="BT13" s="16" t="str">
        <f>IF('Table 9'!B13=1,"Y","N")</f>
        <v>N</v>
      </c>
      <c r="BU13" s="2" t="str">
        <f>IF(COUNTIF('Table 10'!I14:J14,"-")&lt;COUNTA('Table 10'!I14:J14),"Y","N")</f>
        <v>N</v>
      </c>
      <c r="BV13" s="15" t="str">
        <f>IF('Table 10'!K14="-","-",1)</f>
        <v>-</v>
      </c>
      <c r="BW13" s="15" t="str">
        <f>IF('Table 10'!L14="-","-",1)</f>
        <v>-</v>
      </c>
      <c r="BX13" s="15" t="str">
        <f>IF('Table 10'!M14="-","-",1)</f>
        <v>-</v>
      </c>
    </row>
    <row r="14" spans="1:76" ht="13" x14ac:dyDescent="0.3">
      <c r="A14" s="48" t="s">
        <v>471</v>
      </c>
      <c r="B14" s="5">
        <f>'Table 1'!B15</f>
        <v>0</v>
      </c>
      <c r="C14" s="5">
        <f>'Table 1'!C15</f>
        <v>1</v>
      </c>
      <c r="D14" s="5" t="str">
        <f>'Table 1'!D15</f>
        <v>Bisphenols</v>
      </c>
      <c r="E14" s="5" t="str">
        <f>'Table 1'!E15</f>
        <v>C</v>
      </c>
      <c r="F14" s="5" t="str">
        <f>'Table 1'!F15</f>
        <v>BPM</v>
      </c>
      <c r="G14" s="14" t="str">
        <f>'Table 1'!G15</f>
        <v>13595-25-0</v>
      </c>
      <c r="H14" s="126" t="str">
        <f>'Table 1'!H15</f>
        <v>428-970-4</v>
      </c>
      <c r="I14" s="94" t="str">
        <f>IF('Table 2'!BB14=1,"Y","")</f>
        <v/>
      </c>
      <c r="J14" s="92" t="str">
        <f>IF('Table 2'!BC14="-","","Y")</f>
        <v/>
      </c>
      <c r="K14" s="92" t="str">
        <f>IF('Table 3'!R14="","","Y")</f>
        <v/>
      </c>
      <c r="L14" s="92" t="str">
        <f>IF('Table 2'!BD14="Y","Y","")</f>
        <v/>
      </c>
      <c r="M14" s="92" t="str">
        <f>IF('Table 2'!BE14=1,"Y","")</f>
        <v/>
      </c>
      <c r="N14" s="92" t="str">
        <f>IF('Table 2'!BF14="Y","Y","")</f>
        <v/>
      </c>
      <c r="O14" s="92" t="str">
        <f>IF('Table 2'!BG14=1,"Y","")</f>
        <v/>
      </c>
      <c r="P14" s="92" t="str">
        <f>IF('Table 2'!BH14=1,"Y","")</f>
        <v/>
      </c>
      <c r="Q14" s="92" t="str">
        <f>IF('Table 2'!BI14=1,"Y","")</f>
        <v/>
      </c>
      <c r="R14" s="92" t="str">
        <f>IF('Table 2'!BJ14="Y","Y","")</f>
        <v/>
      </c>
      <c r="S14" s="92" t="str">
        <f>IF('Table 2'!BK14=1,"Y","")</f>
        <v>Y</v>
      </c>
      <c r="T14" s="92" t="str">
        <f>IF('Table 2'!BL14=1,"Y","")</f>
        <v>Y</v>
      </c>
      <c r="U14" s="92" t="str">
        <f>IF('Table 2'!BM14=1,"Y","")</f>
        <v>Y</v>
      </c>
      <c r="V14" s="92" t="str">
        <f>IF('Table 2'!BN14="Y","Y","")</f>
        <v/>
      </c>
      <c r="W14" s="92" t="str">
        <f>IF('Table 2'!BO14=1,"Y","")</f>
        <v>Y</v>
      </c>
      <c r="X14" s="92" t="str">
        <f>IF('Table 2'!BP14=1,"Y","")</f>
        <v/>
      </c>
      <c r="Y14" s="92" t="str">
        <f>IF('Table 2'!BQ14=1,"Y","")</f>
        <v>Y</v>
      </c>
      <c r="Z14" s="92" t="str">
        <f>IF('Table 2'!BR14="Y","Y","")</f>
        <v>Y</v>
      </c>
      <c r="AA14" s="92" t="str">
        <f>IF('Table 2'!BS14=1,"Y","")</f>
        <v/>
      </c>
      <c r="AB14" s="92" t="str">
        <f>IF('Table 2'!BT14="Y","Y","")</f>
        <v/>
      </c>
      <c r="AC14" s="92" t="str">
        <f>IF('Table 2'!BU14="Y","Y","")</f>
        <v>Y</v>
      </c>
      <c r="AD14" s="92" t="str">
        <f>IF('Table 2'!BV14=1,"Y","")</f>
        <v/>
      </c>
      <c r="AE14" s="92" t="str">
        <f>IF('Table 2'!BW14=1,"Y","")</f>
        <v/>
      </c>
      <c r="AF14" s="92" t="str">
        <f>IF('Table 2'!BX14=1,"Y","")</f>
        <v/>
      </c>
      <c r="AG14" s="93" t="str">
        <f>IF('Table 11 Profess+consumer'!B14=1,"Y","")</f>
        <v>Y</v>
      </c>
      <c r="AH14" s="93" t="str">
        <f>IF(COUNT('Table 12 Class+OSH+waste'!K14:P14,"")&lt;COUNTA('Table 12 Class+OSH+waste'!K14:P14),"Y","")</f>
        <v>Y</v>
      </c>
      <c r="AI14" s="93" t="str">
        <f>IF(COUNT('Table 12 Class+OSH+waste'!Q14:V14,"")&lt;COUNTA('Table 12 Class+OSH+waste'!Q14:V14),"Y","")</f>
        <v>Y</v>
      </c>
      <c r="AJ14" s="95" t="str">
        <f>IF('Table 13 Environmental'!B15=1,"Y","")</f>
        <v/>
      </c>
      <c r="BB14" s="2" t="str">
        <f>IF(COUNTIF('Table 3'!I14:O14,"-")&lt;COUNTA('Table 3'!I14:O14),1,"-")</f>
        <v>-</v>
      </c>
      <c r="BC14" s="2" t="str">
        <f>'Table 3'!P14</f>
        <v>-</v>
      </c>
      <c r="BD14" s="2" t="str">
        <f>'Table 3'!Q14</f>
        <v>-</v>
      </c>
      <c r="BE14" s="15" t="str">
        <f>IF(COUNTIF('Table 4'!I14:N14,"-")&lt;COUNTA('Table 4'!I14:N14),1,"-")</f>
        <v>-</v>
      </c>
      <c r="BF14" s="16" t="str">
        <f>IF(COUNTIF('Table 4'!O14:AO14,"-")&lt;COUNTA('Table 4'!O14:AO14),"Y","N")</f>
        <v>N</v>
      </c>
      <c r="BG14" s="15" t="str">
        <f>IF(COUNTIF('Table 5'!I14:M14,"-")&lt;COUNTA('Table 5'!I14:M14),1,"-")</f>
        <v>-</v>
      </c>
      <c r="BH14" s="15" t="str">
        <f>IF(COUNTIF('Table 5'!N14:S14,"-")&lt;COUNTA('Table 5'!N14:S14),1,"-")</f>
        <v>-</v>
      </c>
      <c r="BI14" s="15" t="str">
        <f>IF(COUNTIF('Table 5'!T14:U14,"-")&lt;COUNTA('Table 5'!T14:U14),1,"-")</f>
        <v>-</v>
      </c>
      <c r="BJ14" s="17" t="str">
        <f>IF(COUNTIF('Table 5'!V14:AP14,"-")&lt;COUNTA('Table 5'!V14:AP14),"Y","N")</f>
        <v>N</v>
      </c>
      <c r="BK14" s="15">
        <f>IF(COUNTIF('Table 6'!I14:P14,"-")&lt;COUNTA('Table 6'!I14:P14),1,"-")</f>
        <v>1</v>
      </c>
      <c r="BL14" s="15">
        <f>IF(COUNTIF('Table 6'!Q14:AC14,"-")&lt;COUNTA('Table 6'!Q14:AC14),1,"-")</f>
        <v>1</v>
      </c>
      <c r="BM14" s="15">
        <f>IF(COUNTIF('Table 7'!I14:P14,"-")&lt;COUNTA('Table 7'!I14:P14),1,"-")</f>
        <v>1</v>
      </c>
      <c r="BN14" s="16" t="str">
        <f>IF(COUNTIF('Table 7'!Q14:AV14,"-")&lt;COUNTA('Table 7'!Q14:AV14),"Y","N")</f>
        <v>N</v>
      </c>
      <c r="BO14" s="15">
        <f>IF('Table 8'!I14="-","-",1)</f>
        <v>1</v>
      </c>
      <c r="BP14" s="15" t="str">
        <f>IF('Table 8'!K14="-","-",1)</f>
        <v>-</v>
      </c>
      <c r="BQ14" s="15">
        <f>IF('Table 8'!L14="-","-",1)</f>
        <v>1</v>
      </c>
      <c r="BR14" s="2" t="str">
        <f>IF(COUNTIF('Table 8'!M14:S14,"-")&lt;COUNTA('Table 8'!M14:S14),"Y","N")</f>
        <v>Y</v>
      </c>
      <c r="BS14" s="15" t="str">
        <f>IF(COUNTIF('Table 8'!T14:AJ14,"-")&lt;COUNTA('Table 8'!T14:AJ14),1,"-")</f>
        <v>-</v>
      </c>
      <c r="BT14" s="16" t="str">
        <f>IF('Table 9'!B14=1,"Y","N")</f>
        <v>N</v>
      </c>
      <c r="BU14" s="2" t="str">
        <f>IF(COUNTIF('Table 10'!I15:J15,"-")&lt;COUNTA('Table 10'!I15:J15),"Y","N")</f>
        <v>Y</v>
      </c>
      <c r="BV14" s="15" t="str">
        <f>IF('Table 10'!K15="-","-",1)</f>
        <v>-</v>
      </c>
      <c r="BW14" s="15" t="str">
        <f>IF('Table 10'!L15="-","-",1)</f>
        <v>-</v>
      </c>
      <c r="BX14" s="15" t="str">
        <f>IF('Table 10'!M15="-","-",1)</f>
        <v>-</v>
      </c>
    </row>
    <row r="15" spans="1:76" ht="13" x14ac:dyDescent="0.3">
      <c r="A15" s="48" t="s">
        <v>471</v>
      </c>
      <c r="B15" s="5">
        <f>'Table 1'!B16</f>
        <v>0</v>
      </c>
      <c r="C15" s="5">
        <f>'Table 1'!C16</f>
        <v>1</v>
      </c>
      <c r="D15" s="5" t="str">
        <f>'Table 1'!D16</f>
        <v>Bisphenols</v>
      </c>
      <c r="E15" s="5" t="str">
        <f>'Table 1'!E16</f>
        <v>C</v>
      </c>
      <c r="F15" s="5" t="str">
        <f>'Table 1'!F16</f>
        <v>BPP</v>
      </c>
      <c r="G15" s="14" t="str">
        <f>'Table 1'!G16</f>
        <v>2167-51-3</v>
      </c>
      <c r="H15" s="126" t="str">
        <f>'Table 1'!H16</f>
        <v>606-820-0</v>
      </c>
      <c r="I15" s="94" t="str">
        <f>IF('Table 2'!BB15=1,"Y","")</f>
        <v/>
      </c>
      <c r="J15" s="92" t="str">
        <f>IF('Table 2'!BC15="-","","Y")</f>
        <v/>
      </c>
      <c r="K15" s="92" t="str">
        <f>IF('Table 3'!R15="","","Y")</f>
        <v/>
      </c>
      <c r="L15" s="92" t="str">
        <f>IF('Table 2'!BD15="Y","Y","")</f>
        <v/>
      </c>
      <c r="M15" s="92" t="str">
        <f>IF('Table 2'!BE15=1,"Y","")</f>
        <v/>
      </c>
      <c r="N15" s="92" t="str">
        <f>IF('Table 2'!BF15="Y","Y","")</f>
        <v/>
      </c>
      <c r="O15" s="92" t="str">
        <f>IF('Table 2'!BG15=1,"Y","")</f>
        <v/>
      </c>
      <c r="P15" s="92" t="str">
        <f>IF('Table 2'!BH15=1,"Y","")</f>
        <v/>
      </c>
      <c r="Q15" s="92" t="str">
        <f>IF('Table 2'!BI15=1,"Y","")</f>
        <v/>
      </c>
      <c r="R15" s="92" t="str">
        <f>IF('Table 2'!BJ15="Y","Y","")</f>
        <v/>
      </c>
      <c r="S15" s="92" t="str">
        <f>IF('Table 2'!BK15=1,"Y","")</f>
        <v/>
      </c>
      <c r="T15" s="92" t="str">
        <f>IF('Table 2'!BL15=1,"Y","")</f>
        <v/>
      </c>
      <c r="U15" s="92" t="str">
        <f>IF('Table 2'!BM15=1,"Y","")</f>
        <v/>
      </c>
      <c r="V15" s="92" t="str">
        <f>IF('Table 2'!BN15="Y","Y","")</f>
        <v/>
      </c>
      <c r="W15" s="92" t="str">
        <f>IF('Table 2'!BO15=1,"Y","")</f>
        <v/>
      </c>
      <c r="X15" s="92" t="str">
        <f>IF('Table 2'!BP15=1,"Y","")</f>
        <v/>
      </c>
      <c r="Y15" s="92" t="str">
        <f>IF('Table 2'!BQ15=1,"Y","")</f>
        <v/>
      </c>
      <c r="Z15" s="92" t="str">
        <f>IF('Table 2'!BR15="Y","Y","")</f>
        <v/>
      </c>
      <c r="AA15" s="92" t="str">
        <f>IF('Table 2'!BS15=1,"Y","")</f>
        <v/>
      </c>
      <c r="AB15" s="92" t="str">
        <f>IF('Table 2'!BT15="Y","Y","")</f>
        <v/>
      </c>
      <c r="AC15" s="92" t="str">
        <f>IF('Table 2'!BU15="Y","Y","")</f>
        <v/>
      </c>
      <c r="AD15" s="92" t="str">
        <f>IF('Table 2'!BV15=1,"Y","")</f>
        <v/>
      </c>
      <c r="AE15" s="92" t="str">
        <f>IF('Table 2'!BW15=1,"Y","")</f>
        <v/>
      </c>
      <c r="AF15" s="92" t="str">
        <f>IF('Table 2'!BX15=1,"Y","")</f>
        <v/>
      </c>
      <c r="AG15" s="93" t="str">
        <f>IF('Table 11 Profess+consumer'!B15=1,"Y","")</f>
        <v/>
      </c>
      <c r="AH15" s="93" t="str">
        <f>IF(COUNT('Table 12 Class+OSH+waste'!K15:P15,"")&lt;COUNTA('Table 12 Class+OSH+waste'!K15:P15),"Y","")</f>
        <v>Y</v>
      </c>
      <c r="AI15" s="93" t="str">
        <f>IF(COUNT('Table 12 Class+OSH+waste'!Q15:V15,"")&lt;COUNTA('Table 12 Class+OSH+waste'!Q15:V15),"Y","")</f>
        <v>Y</v>
      </c>
      <c r="AJ15" s="95" t="str">
        <f>IF('Table 13 Environmental'!B16=1,"Y","")</f>
        <v/>
      </c>
      <c r="BB15" s="2" t="str">
        <f>IF(COUNTIF('Table 3'!I15:O15,"-")&lt;COUNTA('Table 3'!I15:O15),1,"-")</f>
        <v>-</v>
      </c>
      <c r="BC15" s="2" t="str">
        <f>'Table 3'!P15</f>
        <v>-</v>
      </c>
      <c r="BD15" s="2" t="str">
        <f>'Table 3'!Q15</f>
        <v>-</v>
      </c>
      <c r="BE15" s="15" t="str">
        <f>IF(COUNTIF('Table 4'!I15:N15,"-")&lt;COUNTA('Table 4'!I15:N15),1,"-")</f>
        <v>-</v>
      </c>
      <c r="BF15" s="16" t="str">
        <f>IF(COUNTIF('Table 4'!O15:AO15,"-")&lt;COUNTA('Table 4'!O15:AO15),"Y","N")</f>
        <v>N</v>
      </c>
      <c r="BG15" s="15" t="str">
        <f>IF(COUNTIF('Table 5'!I15:M15,"-")&lt;COUNTA('Table 5'!I15:M15),1,"-")</f>
        <v>-</v>
      </c>
      <c r="BH15" s="15" t="str">
        <f>IF(COUNTIF('Table 5'!N15:S15,"-")&lt;COUNTA('Table 5'!N15:S15),1,"-")</f>
        <v>-</v>
      </c>
      <c r="BI15" s="15" t="str">
        <f>IF(COUNTIF('Table 5'!T15:U15,"-")&lt;COUNTA('Table 5'!T15:U15),1,"-")</f>
        <v>-</v>
      </c>
      <c r="BJ15" s="17" t="str">
        <f>IF(COUNTIF('Table 5'!V15:AP15,"-")&lt;COUNTA('Table 5'!V15:AP15),"Y","N")</f>
        <v>N</v>
      </c>
      <c r="BK15" s="15" t="str">
        <f>IF(COUNTIF('Table 6'!I15:P15,"-")&lt;COUNTA('Table 6'!I15:P15),1,"-")</f>
        <v>-</v>
      </c>
      <c r="BL15" s="15" t="str">
        <f>IF(COUNTIF('Table 6'!Q15:AC15,"-")&lt;COUNTA('Table 6'!Q15:AC15),1,"-")</f>
        <v>-</v>
      </c>
      <c r="BM15" s="15" t="str">
        <f>IF(COUNTIF('Table 7'!I15:P15,"-")&lt;COUNTA('Table 7'!I15:P15),1,"-")</f>
        <v>-</v>
      </c>
      <c r="BN15" s="16" t="str">
        <f>IF(COUNTIF('Table 7'!Q15:AV15,"-")&lt;COUNTA('Table 7'!Q15:AV15),"Y","N")</f>
        <v>N</v>
      </c>
      <c r="BO15" s="15" t="str">
        <f>IF('Table 8'!I15="-","-",1)</f>
        <v>-</v>
      </c>
      <c r="BP15" s="15" t="str">
        <f>IF('Table 8'!K15="-","-",1)</f>
        <v>-</v>
      </c>
      <c r="BQ15" s="15" t="str">
        <f>IF('Table 8'!L15="-","-",1)</f>
        <v>-</v>
      </c>
      <c r="BR15" s="2" t="str">
        <f>IF(COUNTIF('Table 8'!M15:S15,"-")&lt;COUNTA('Table 8'!M15:S15),"Y","N")</f>
        <v>N</v>
      </c>
      <c r="BS15" s="15" t="str">
        <f>IF(COUNTIF('Table 8'!T15:AJ15,"-")&lt;COUNTA('Table 8'!T15:AJ15),1,"-")</f>
        <v>-</v>
      </c>
      <c r="BT15" s="16" t="str">
        <f>IF('Table 9'!B15=1,"Y","N")</f>
        <v>N</v>
      </c>
      <c r="BU15" s="2" t="str">
        <f>IF(COUNTIF('Table 10'!I16:J16,"-")&lt;COUNTA('Table 10'!I16:J16),"Y","N")</f>
        <v>N</v>
      </c>
      <c r="BV15" s="15" t="str">
        <f>IF('Table 10'!K16="-","-",1)</f>
        <v>-</v>
      </c>
      <c r="BW15" s="15" t="str">
        <f>IF('Table 10'!L16="-","-",1)</f>
        <v>-</v>
      </c>
      <c r="BX15" s="15" t="str">
        <f>IF('Table 10'!M16="-","-",1)</f>
        <v>-</v>
      </c>
    </row>
    <row r="16" spans="1:76" ht="13" x14ac:dyDescent="0.3">
      <c r="A16" s="48" t="s">
        <v>471</v>
      </c>
      <c r="B16" s="5">
        <f>'Table 1'!B17</f>
        <v>0</v>
      </c>
      <c r="C16" s="5">
        <f>'Table 1'!C17</f>
        <v>1</v>
      </c>
      <c r="D16" s="5" t="str">
        <f>'Table 1'!D17</f>
        <v>Bisphenols</v>
      </c>
      <c r="E16" s="5" t="str">
        <f>'Table 1'!E17</f>
        <v>C</v>
      </c>
      <c r="F16" s="5" t="str">
        <f>'Table 1'!F17</f>
        <v>BIS2</v>
      </c>
      <c r="G16" s="14" t="str">
        <f>'Table 1'!G17</f>
        <v>2467-09-9</v>
      </c>
      <c r="H16" s="126" t="str">
        <f>'Table 1'!H17</f>
        <v>-</v>
      </c>
      <c r="I16" s="94" t="str">
        <f>IF('Table 2'!BB16=1,"Y","")</f>
        <v/>
      </c>
      <c r="J16" s="92" t="str">
        <f>IF('Table 2'!BC16="-","","Y")</f>
        <v/>
      </c>
      <c r="K16" s="92" t="str">
        <f>IF('Table 3'!R16="","","Y")</f>
        <v/>
      </c>
      <c r="L16" s="92" t="str">
        <f>IF('Table 2'!BD16="Y","Y","")</f>
        <v/>
      </c>
      <c r="M16" s="92" t="str">
        <f>IF('Table 2'!BE16=1,"Y","")</f>
        <v/>
      </c>
      <c r="N16" s="92" t="str">
        <f>IF('Table 2'!BF16="Y","Y","")</f>
        <v/>
      </c>
      <c r="O16" s="92" t="str">
        <f>IF('Table 2'!BG16=1,"Y","")</f>
        <v/>
      </c>
      <c r="P16" s="92" t="str">
        <f>IF('Table 2'!BH16=1,"Y","")</f>
        <v/>
      </c>
      <c r="Q16" s="92" t="str">
        <f>IF('Table 2'!BI16=1,"Y","")</f>
        <v/>
      </c>
      <c r="R16" s="92" t="str">
        <f>IF('Table 2'!BJ16="Y","Y","")</f>
        <v/>
      </c>
      <c r="S16" s="92" t="str">
        <f>IF('Table 2'!BK16=1,"Y","")</f>
        <v/>
      </c>
      <c r="T16" s="92" t="str">
        <f>IF('Table 2'!BL16=1,"Y","")</f>
        <v/>
      </c>
      <c r="U16" s="92" t="str">
        <f>IF('Table 2'!BM16=1,"Y","")</f>
        <v/>
      </c>
      <c r="V16" s="92" t="str">
        <f>IF('Table 2'!BN16="Y","Y","")</f>
        <v/>
      </c>
      <c r="W16" s="92" t="str">
        <f>IF('Table 2'!BO16=1,"Y","")</f>
        <v/>
      </c>
      <c r="X16" s="92" t="str">
        <f>IF('Table 2'!BP16=1,"Y","")</f>
        <v/>
      </c>
      <c r="Y16" s="92" t="str">
        <f>IF('Table 2'!BQ16=1,"Y","")</f>
        <v/>
      </c>
      <c r="Z16" s="92" t="str">
        <f>IF('Table 2'!BR16="Y","Y","")</f>
        <v/>
      </c>
      <c r="AA16" s="92" t="str">
        <f>IF('Table 2'!BS16=1,"Y","")</f>
        <v/>
      </c>
      <c r="AB16" s="92" t="str">
        <f>IF('Table 2'!BT16="Y","Y","")</f>
        <v/>
      </c>
      <c r="AC16" s="92" t="str">
        <f>IF('Table 2'!BU16="Y","Y","")</f>
        <v/>
      </c>
      <c r="AD16" s="92" t="str">
        <f>IF('Table 2'!BV16=1,"Y","")</f>
        <v/>
      </c>
      <c r="AE16" s="92" t="str">
        <f>IF('Table 2'!BW16=1,"Y","")</f>
        <v/>
      </c>
      <c r="AF16" s="92" t="str">
        <f>IF('Table 2'!BX16=1,"Y","")</f>
        <v/>
      </c>
      <c r="AG16" s="93" t="str">
        <f>IF('Table 11 Profess+consumer'!B16=1,"Y","")</f>
        <v/>
      </c>
      <c r="AH16" s="93" t="str">
        <f>IF(COUNT('Table 12 Class+OSH+waste'!K16:P16,"")&lt;COUNTA('Table 12 Class+OSH+waste'!K16:P16),"Y","")</f>
        <v/>
      </c>
      <c r="AI16" s="93" t="str">
        <f>IF(COUNT('Table 12 Class+OSH+waste'!Q16:V16,"")&lt;COUNTA('Table 12 Class+OSH+waste'!Q16:V16),"Y","")</f>
        <v/>
      </c>
      <c r="AJ16" s="95" t="str">
        <f>IF('Table 13 Environmental'!B17=1,"Y","")</f>
        <v/>
      </c>
      <c r="BB16" s="2" t="str">
        <f>IF(COUNTIF('Table 3'!I16:O16,"-")&lt;COUNTA('Table 3'!I16:O16),1,"-")</f>
        <v>-</v>
      </c>
      <c r="BC16" s="2" t="str">
        <f>'Table 3'!P16</f>
        <v>-</v>
      </c>
      <c r="BD16" s="2" t="str">
        <f>'Table 3'!Q16</f>
        <v>-</v>
      </c>
      <c r="BE16" s="15" t="str">
        <f>IF(COUNTIF('Table 4'!I16:N16,"-")&lt;COUNTA('Table 4'!I16:N16),1,"-")</f>
        <v>-</v>
      </c>
      <c r="BF16" s="16" t="str">
        <f>IF(COUNTIF('Table 4'!O16:AO16,"-")&lt;COUNTA('Table 4'!O16:AO16),"Y","N")</f>
        <v>N</v>
      </c>
      <c r="BG16" s="15" t="str">
        <f>IF(COUNTIF('Table 5'!I16:M16,"-")&lt;COUNTA('Table 5'!I16:M16),1,"-")</f>
        <v>-</v>
      </c>
      <c r="BH16" s="15" t="str">
        <f>IF(COUNTIF('Table 5'!N16:S16,"-")&lt;COUNTA('Table 5'!N16:S16),1,"-")</f>
        <v>-</v>
      </c>
      <c r="BI16" s="15" t="str">
        <f>IF(COUNTIF('Table 5'!T16:U16,"-")&lt;COUNTA('Table 5'!T16:U16),1,"-")</f>
        <v>-</v>
      </c>
      <c r="BJ16" s="17" t="str">
        <f>IF(COUNTIF('Table 5'!V16:AP16,"-")&lt;COUNTA('Table 5'!V16:AP16),"Y","N")</f>
        <v>N</v>
      </c>
      <c r="BK16" s="15" t="str">
        <f>IF(COUNTIF('Table 6'!I16:P16,"-")&lt;COUNTA('Table 6'!I16:P16),1,"-")</f>
        <v>-</v>
      </c>
      <c r="BL16" s="15" t="str">
        <f>IF(COUNTIF('Table 6'!Q16:AC16,"-")&lt;COUNTA('Table 6'!Q16:AC16),1,"-")</f>
        <v>-</v>
      </c>
      <c r="BM16" s="15" t="str">
        <f>IF(COUNTIF('Table 7'!I16:P16,"-")&lt;COUNTA('Table 7'!I16:P16),1,"-")</f>
        <v>-</v>
      </c>
      <c r="BN16" s="16" t="str">
        <f>IF(COUNTIF('Table 7'!Q16:AV16,"-")&lt;COUNTA('Table 7'!Q16:AV16),"Y","N")</f>
        <v>N</v>
      </c>
      <c r="BO16" s="15" t="str">
        <f>IF('Table 8'!I16="-","-",1)</f>
        <v>-</v>
      </c>
      <c r="BP16" s="15" t="str">
        <f>IF('Table 8'!K16="-","-",1)</f>
        <v>-</v>
      </c>
      <c r="BQ16" s="15" t="str">
        <f>IF('Table 8'!L16="-","-",1)</f>
        <v>-</v>
      </c>
      <c r="BR16" s="2" t="str">
        <f>IF(COUNTIF('Table 8'!M16:S16,"-")&lt;COUNTA('Table 8'!M16:S16),"Y","N")</f>
        <v>N</v>
      </c>
      <c r="BS16" s="15" t="str">
        <f>IF(COUNTIF('Table 8'!T16:AJ16,"-")&lt;COUNTA('Table 8'!T16:AJ16),1,"-")</f>
        <v>-</v>
      </c>
      <c r="BT16" s="16" t="str">
        <f>IF('Table 9'!B16=1,"Y","N")</f>
        <v>N</v>
      </c>
      <c r="BU16" s="2" t="str">
        <f>IF(COUNTIF('Table 10'!I17:J17,"-")&lt;COUNTA('Table 10'!I17:J17),"Y","N")</f>
        <v>N</v>
      </c>
      <c r="BV16" s="15" t="str">
        <f>IF('Table 10'!K17="-","-",1)</f>
        <v>-</v>
      </c>
      <c r="BW16" s="15" t="str">
        <f>IF('Table 10'!L17="-","-",1)</f>
        <v>-</v>
      </c>
      <c r="BX16" s="15" t="str">
        <f>IF('Table 10'!M17="-","-",1)</f>
        <v>-</v>
      </c>
    </row>
    <row r="17" spans="1:76" ht="13" x14ac:dyDescent="0.3">
      <c r="A17" s="48" t="s">
        <v>471</v>
      </c>
      <c r="B17" s="5">
        <f>'Table 1'!B18</f>
        <v>0</v>
      </c>
      <c r="C17" s="5">
        <f>'Table 1'!C18</f>
        <v>1</v>
      </c>
      <c r="D17" s="5" t="str">
        <f>'Table 1'!D18</f>
        <v>Bisphenols</v>
      </c>
      <c r="E17" s="5" t="str">
        <f>'Table 1'!E18</f>
        <v>C</v>
      </c>
      <c r="F17" s="5" t="str">
        <f>'Table 1'!F18</f>
        <v>DHDPE</v>
      </c>
      <c r="G17" s="14" t="str">
        <f>'Table 1'!G18</f>
        <v>1965-09-9</v>
      </c>
      <c r="H17" s="126" t="str">
        <f>'Table 1'!H18</f>
        <v>217-809-1</v>
      </c>
      <c r="I17" s="94" t="str">
        <f>IF('Table 2'!BB17=1,"Y","")</f>
        <v/>
      </c>
      <c r="J17" s="92" t="str">
        <f>IF('Table 2'!BC17="-","","Y")</f>
        <v/>
      </c>
      <c r="K17" s="92" t="str">
        <f>IF('Table 3'!R17="","","Y")</f>
        <v/>
      </c>
      <c r="L17" s="92" t="str">
        <f>IF('Table 2'!BD17="Y","Y","")</f>
        <v/>
      </c>
      <c r="M17" s="92" t="str">
        <f>IF('Table 2'!BE17=1,"Y","")</f>
        <v/>
      </c>
      <c r="N17" s="92" t="str">
        <f>IF('Table 2'!BF17="Y","Y","")</f>
        <v/>
      </c>
      <c r="O17" s="92" t="str">
        <f>IF('Table 2'!BG17=1,"Y","")</f>
        <v/>
      </c>
      <c r="P17" s="92" t="str">
        <f>IF('Table 2'!BH17=1,"Y","")</f>
        <v/>
      </c>
      <c r="Q17" s="92" t="str">
        <f>IF('Table 2'!BI17=1,"Y","")</f>
        <v/>
      </c>
      <c r="R17" s="92" t="str">
        <f>IF('Table 2'!BJ17="Y","Y","")</f>
        <v/>
      </c>
      <c r="S17" s="92" t="str">
        <f>IF('Table 2'!BK17=1,"Y","")</f>
        <v/>
      </c>
      <c r="T17" s="92" t="str">
        <f>IF('Table 2'!BL17=1,"Y","")</f>
        <v/>
      </c>
      <c r="U17" s="92" t="str">
        <f>IF('Table 2'!BM17=1,"Y","")</f>
        <v/>
      </c>
      <c r="V17" s="92" t="str">
        <f>IF('Table 2'!BN17="Y","Y","")</f>
        <v/>
      </c>
      <c r="W17" s="92" t="str">
        <f>IF('Table 2'!BO17=1,"Y","")</f>
        <v/>
      </c>
      <c r="X17" s="92" t="str">
        <f>IF('Table 2'!BP17=1,"Y","")</f>
        <v/>
      </c>
      <c r="Y17" s="92" t="str">
        <f>IF('Table 2'!BQ17=1,"Y","")</f>
        <v/>
      </c>
      <c r="Z17" s="92" t="str">
        <f>IF('Table 2'!BR17="Y","Y","")</f>
        <v/>
      </c>
      <c r="AA17" s="92" t="str">
        <f>IF('Table 2'!BS17=1,"Y","")</f>
        <v/>
      </c>
      <c r="AB17" s="92" t="str">
        <f>IF('Table 2'!BT17="Y","Y","")</f>
        <v/>
      </c>
      <c r="AC17" s="92" t="str">
        <f>IF('Table 2'!BU17="Y","Y","")</f>
        <v/>
      </c>
      <c r="AD17" s="92" t="str">
        <f>IF('Table 2'!BV17=1,"Y","")</f>
        <v/>
      </c>
      <c r="AE17" s="92" t="str">
        <f>IF('Table 2'!BW17=1,"Y","")</f>
        <v/>
      </c>
      <c r="AF17" s="92" t="str">
        <f>IF('Table 2'!BX17=1,"Y","")</f>
        <v/>
      </c>
      <c r="AG17" s="93" t="str">
        <f>IF('Table 11 Profess+consumer'!B17=1,"Y","")</f>
        <v/>
      </c>
      <c r="AH17" s="93" t="str">
        <f>IF(COUNT('Table 12 Class+OSH+waste'!K17:P17,"")&lt;COUNTA('Table 12 Class+OSH+waste'!K17:P17),"Y","")</f>
        <v>Y</v>
      </c>
      <c r="AI17" s="93" t="str">
        <f>IF(COUNT('Table 12 Class+OSH+waste'!Q17:V17,"")&lt;COUNTA('Table 12 Class+OSH+waste'!Q17:V17),"Y","")</f>
        <v>Y</v>
      </c>
      <c r="AJ17" s="95" t="str">
        <f>IF('Table 13 Environmental'!B18=1,"Y","")</f>
        <v/>
      </c>
      <c r="BB17" s="2" t="str">
        <f>IF(COUNTIF('Table 3'!I17:O17,"-")&lt;COUNTA('Table 3'!I17:O17),1,"-")</f>
        <v>-</v>
      </c>
      <c r="BC17" s="2" t="str">
        <f>'Table 3'!P17</f>
        <v>-</v>
      </c>
      <c r="BD17" s="2" t="str">
        <f>'Table 3'!Q17</f>
        <v>-</v>
      </c>
      <c r="BE17" s="15" t="str">
        <f>IF(COUNTIF('Table 4'!I17:N17,"-")&lt;COUNTA('Table 4'!I17:N17),1,"-")</f>
        <v>-</v>
      </c>
      <c r="BF17" s="16" t="str">
        <f>IF(COUNTIF('Table 4'!O17:AO17,"-")&lt;COUNTA('Table 4'!O17:AO17),"Y","N")</f>
        <v>N</v>
      </c>
      <c r="BG17" s="15" t="str">
        <f>IF(COUNTIF('Table 5'!I17:M17,"-")&lt;COUNTA('Table 5'!I17:M17),1,"-")</f>
        <v>-</v>
      </c>
      <c r="BH17" s="15" t="str">
        <f>IF(COUNTIF('Table 5'!N17:S17,"-")&lt;COUNTA('Table 5'!N17:S17),1,"-")</f>
        <v>-</v>
      </c>
      <c r="BI17" s="15" t="str">
        <f>IF(COUNTIF('Table 5'!T17:U17,"-")&lt;COUNTA('Table 5'!T17:U17),1,"-")</f>
        <v>-</v>
      </c>
      <c r="BJ17" s="17" t="str">
        <f>IF(COUNTIF('Table 5'!V17:AP17,"-")&lt;COUNTA('Table 5'!V17:AP17),"Y","N")</f>
        <v>N</v>
      </c>
      <c r="BK17" s="15" t="str">
        <f>IF(COUNTIF('Table 6'!I17:P17,"-")&lt;COUNTA('Table 6'!I17:P17),1,"-")</f>
        <v>-</v>
      </c>
      <c r="BL17" s="15" t="str">
        <f>IF(COUNTIF('Table 6'!Q17:AC17,"-")&lt;COUNTA('Table 6'!Q17:AC17),1,"-")</f>
        <v>-</v>
      </c>
      <c r="BM17" s="15" t="str">
        <f>IF(COUNTIF('Table 7'!I17:P17,"-")&lt;COUNTA('Table 7'!I17:P17),1,"-")</f>
        <v>-</v>
      </c>
      <c r="BN17" s="16" t="str">
        <f>IF(COUNTIF('Table 7'!Q17:AV17,"-")&lt;COUNTA('Table 7'!Q17:AV17),"Y","N")</f>
        <v>N</v>
      </c>
      <c r="BO17" s="15" t="str">
        <f>IF('Table 8'!I17="-","-",1)</f>
        <v>-</v>
      </c>
      <c r="BP17" s="15" t="str">
        <f>IF('Table 8'!K17="-","-",1)</f>
        <v>-</v>
      </c>
      <c r="BQ17" s="15" t="str">
        <f>IF('Table 8'!L17="-","-",1)</f>
        <v>-</v>
      </c>
      <c r="BR17" s="2" t="str">
        <f>IF(COUNTIF('Table 8'!M17:S17,"-")&lt;COUNTA('Table 8'!M17:S17),"Y","N")</f>
        <v>N</v>
      </c>
      <c r="BS17" s="15" t="str">
        <f>IF(COUNTIF('Table 8'!T17:AJ17,"-")&lt;COUNTA('Table 8'!T17:AJ17),1,"-")</f>
        <v>-</v>
      </c>
      <c r="BT17" s="16" t="str">
        <f>IF('Table 9'!B17=1,"Y","N")</f>
        <v>N</v>
      </c>
      <c r="BU17" s="2" t="str">
        <f>IF(COUNTIF('Table 10'!I18:J18,"-")&lt;COUNTA('Table 10'!I18:J18),"Y","N")</f>
        <v>N</v>
      </c>
      <c r="BV17" s="15" t="str">
        <f>IF('Table 10'!K18="-","-",1)</f>
        <v>-</v>
      </c>
      <c r="BW17" s="15" t="str">
        <f>IF('Table 10'!L18="-","-",1)</f>
        <v>-</v>
      </c>
      <c r="BX17" s="15" t="str">
        <f>IF('Table 10'!M18="-","-",1)</f>
        <v>-</v>
      </c>
    </row>
    <row r="18" spans="1:76" ht="13" x14ac:dyDescent="0.3">
      <c r="A18" s="48" t="s">
        <v>471</v>
      </c>
      <c r="B18" s="5">
        <f>'Table 1'!B19</f>
        <v>0</v>
      </c>
      <c r="C18" s="5">
        <f>'Table 1'!C19</f>
        <v>1</v>
      </c>
      <c r="D18" s="5" t="str">
        <f>'Table 1'!D19</f>
        <v>Bisphenols</v>
      </c>
      <c r="E18" s="5" t="str">
        <f>'Table 1'!E19</f>
        <v>C</v>
      </c>
      <c r="F18" s="5" t="str">
        <f>'Table 1'!F19</f>
        <v>BPFL</v>
      </c>
      <c r="G18" s="14" t="str">
        <f>'Table 1'!G19</f>
        <v>3236-71-3</v>
      </c>
      <c r="H18" s="126" t="str">
        <f>'Table 1'!H19</f>
        <v>-</v>
      </c>
      <c r="I18" s="94" t="str">
        <f>IF('Table 2'!BB18=1,"Y","")</f>
        <v/>
      </c>
      <c r="J18" s="92" t="str">
        <f>IF('Table 2'!BC18="-","","Y")</f>
        <v/>
      </c>
      <c r="K18" s="92" t="str">
        <f>IF('Table 3'!R18="","","Y")</f>
        <v/>
      </c>
      <c r="L18" s="92" t="str">
        <f>IF('Table 2'!BD18="Y","Y","")</f>
        <v/>
      </c>
      <c r="M18" s="92" t="str">
        <f>IF('Table 2'!BE18=1,"Y","")</f>
        <v/>
      </c>
      <c r="N18" s="92" t="str">
        <f>IF('Table 2'!BF18="Y","Y","")</f>
        <v/>
      </c>
      <c r="O18" s="92" t="str">
        <f>IF('Table 2'!BG18=1,"Y","")</f>
        <v/>
      </c>
      <c r="P18" s="92" t="str">
        <f>IF('Table 2'!BH18=1,"Y","")</f>
        <v/>
      </c>
      <c r="Q18" s="92" t="str">
        <f>IF('Table 2'!BI18=1,"Y","")</f>
        <v/>
      </c>
      <c r="R18" s="92" t="str">
        <f>IF('Table 2'!BJ18="Y","Y","")</f>
        <v/>
      </c>
      <c r="S18" s="92" t="str">
        <f>IF('Table 2'!BK18=1,"Y","")</f>
        <v/>
      </c>
      <c r="T18" s="92" t="str">
        <f>IF('Table 2'!BL18=1,"Y","")</f>
        <v/>
      </c>
      <c r="U18" s="92" t="str">
        <f>IF('Table 2'!BM18=1,"Y","")</f>
        <v>Y</v>
      </c>
      <c r="V18" s="92" t="str">
        <f>IF('Table 2'!BN18="Y","Y","")</f>
        <v/>
      </c>
      <c r="W18" s="92" t="str">
        <f>IF('Table 2'!BO18=1,"Y","")</f>
        <v/>
      </c>
      <c r="X18" s="92" t="str">
        <f>IF('Table 2'!BP18=1,"Y","")</f>
        <v/>
      </c>
      <c r="Y18" s="92" t="str">
        <f>IF('Table 2'!BQ18=1,"Y","")</f>
        <v>Y</v>
      </c>
      <c r="Z18" s="92" t="str">
        <f>IF('Table 2'!BR18="Y","Y","")</f>
        <v/>
      </c>
      <c r="AA18" s="92" t="str">
        <f>IF('Table 2'!BS18=1,"Y","")</f>
        <v/>
      </c>
      <c r="AB18" s="92" t="str">
        <f>IF('Table 2'!BT18="Y","Y","")</f>
        <v/>
      </c>
      <c r="AC18" s="92" t="str">
        <f>IF('Table 2'!BU18="Y","Y","")</f>
        <v/>
      </c>
      <c r="AD18" s="92" t="str">
        <f>IF('Table 2'!BV18=1,"Y","")</f>
        <v/>
      </c>
      <c r="AE18" s="92" t="str">
        <f>IF('Table 2'!BW18=1,"Y","")</f>
        <v/>
      </c>
      <c r="AF18" s="92" t="str">
        <f>IF('Table 2'!BX18=1,"Y","")</f>
        <v/>
      </c>
      <c r="AG18" s="93" t="str">
        <f>IF('Table 11 Profess+consumer'!B18=1,"Y","")</f>
        <v/>
      </c>
      <c r="AH18" s="93" t="str">
        <f>IF(COUNT('Table 12 Class+OSH+waste'!K18:P18,"")&lt;COUNTA('Table 12 Class+OSH+waste'!K18:P18),"Y","")</f>
        <v>Y</v>
      </c>
      <c r="AI18" s="93" t="str">
        <f>IF(COUNT('Table 12 Class+OSH+waste'!Q18:V18,"")&lt;COUNTA('Table 12 Class+OSH+waste'!Q18:V18),"Y","")</f>
        <v>Y</v>
      </c>
      <c r="AJ18" s="95" t="str">
        <f>IF('Table 13 Environmental'!B19=1,"Y","")</f>
        <v/>
      </c>
      <c r="BB18" s="2" t="str">
        <f>IF(COUNTIF('Table 3'!I18:O18,"-")&lt;COUNTA('Table 3'!I18:O18),1,"-")</f>
        <v>-</v>
      </c>
      <c r="BC18" s="2" t="str">
        <f>'Table 3'!P18</f>
        <v>-</v>
      </c>
      <c r="BD18" s="2" t="str">
        <f>'Table 3'!Q18</f>
        <v>-</v>
      </c>
      <c r="BE18" s="15" t="str">
        <f>IF(COUNTIF('Table 4'!I18:N18,"-")&lt;COUNTA('Table 4'!I18:N18),1,"-")</f>
        <v>-</v>
      </c>
      <c r="BF18" s="16" t="str">
        <f>IF(COUNTIF('Table 4'!O18:AO18,"-")&lt;COUNTA('Table 4'!O18:AO18),"Y","N")</f>
        <v>N</v>
      </c>
      <c r="BG18" s="15" t="str">
        <f>IF(COUNTIF('Table 5'!I18:M18,"-")&lt;COUNTA('Table 5'!I18:M18),1,"-")</f>
        <v>-</v>
      </c>
      <c r="BH18" s="15" t="str">
        <f>IF(COUNTIF('Table 5'!N18:S18,"-")&lt;COUNTA('Table 5'!N18:S18),1,"-")</f>
        <v>-</v>
      </c>
      <c r="BI18" s="15" t="str">
        <f>IF(COUNTIF('Table 5'!T18:U18,"-")&lt;COUNTA('Table 5'!T18:U18),1,"-")</f>
        <v>-</v>
      </c>
      <c r="BJ18" s="17" t="str">
        <f>IF(COUNTIF('Table 5'!V18:AP18,"-")&lt;COUNTA('Table 5'!V18:AP18),"Y","N")</f>
        <v>N</v>
      </c>
      <c r="BK18" s="15" t="str">
        <f>IF(COUNTIF('Table 6'!I18:P18,"-")&lt;COUNTA('Table 6'!I18:P18),1,"-")</f>
        <v>-</v>
      </c>
      <c r="BL18" s="15" t="str">
        <f>IF(COUNTIF('Table 6'!Q18:AC18,"-")&lt;COUNTA('Table 6'!Q18:AC18),1,"-")</f>
        <v>-</v>
      </c>
      <c r="BM18" s="15">
        <f>IF(COUNTIF('Table 7'!I18:P18,"-")&lt;COUNTA('Table 7'!I18:P18),1,"-")</f>
        <v>1</v>
      </c>
      <c r="BN18" s="16" t="str">
        <f>IF(COUNTIF('Table 7'!Q18:AV18,"-")&lt;COUNTA('Table 7'!Q18:AV18),"Y","N")</f>
        <v>N</v>
      </c>
      <c r="BO18" s="15" t="str">
        <f>IF('Table 8'!I18="-","-",1)</f>
        <v>-</v>
      </c>
      <c r="BP18" s="15" t="str">
        <f>IF('Table 8'!K18="-","-",1)</f>
        <v>-</v>
      </c>
      <c r="BQ18" s="15">
        <f>IF('Table 8'!L18="-","-",1)</f>
        <v>1</v>
      </c>
      <c r="BR18" s="2" t="str">
        <f>IF(COUNTIF('Table 8'!M18:S18,"-")&lt;COUNTA('Table 8'!M18:S18),"Y","N")</f>
        <v>N</v>
      </c>
      <c r="BS18" s="15" t="str">
        <f>IF(COUNTIF('Table 8'!T18:AJ18,"-")&lt;COUNTA('Table 8'!T18:AJ18),1,"-")</f>
        <v>-</v>
      </c>
      <c r="BT18" s="16" t="str">
        <f>IF('Table 9'!B18=1,"Y","N")</f>
        <v>N</v>
      </c>
      <c r="BU18" s="2" t="str">
        <f>IF(COUNTIF('Table 10'!I19:J19,"-")&lt;COUNTA('Table 10'!I19:J19),"Y","N")</f>
        <v>N</v>
      </c>
      <c r="BV18" s="15" t="str">
        <f>IF('Table 10'!K19="-","-",1)</f>
        <v>-</v>
      </c>
      <c r="BW18" s="15" t="str">
        <f>IF('Table 10'!L19="-","-",1)</f>
        <v>-</v>
      </c>
      <c r="BX18" s="15" t="str">
        <f>IF('Table 10'!M19="-","-",1)</f>
        <v>-</v>
      </c>
    </row>
    <row r="19" spans="1:76" ht="13" x14ac:dyDescent="0.3">
      <c r="A19" s="48" t="s">
        <v>471</v>
      </c>
      <c r="B19" s="5">
        <f>'Table 1'!B20</f>
        <v>0</v>
      </c>
      <c r="C19" s="5">
        <f>'Table 1'!C20</f>
        <v>1</v>
      </c>
      <c r="D19" s="5" t="str">
        <f>'Table 1'!D20</f>
        <v>Bisphenols</v>
      </c>
      <c r="E19" s="5" t="str">
        <f>'Table 1'!E20</f>
        <v>C</v>
      </c>
      <c r="F19" s="5" t="str">
        <f>'Table 1'!F20</f>
        <v>BPZ</v>
      </c>
      <c r="G19" s="14" t="str">
        <f>'Table 1'!G20</f>
        <v>843-55-0</v>
      </c>
      <c r="H19" s="126" t="str">
        <f>'Table 1'!H20</f>
        <v>212-677-1</v>
      </c>
      <c r="I19" s="94" t="str">
        <f>IF('Table 2'!BB19=1,"Y","")</f>
        <v/>
      </c>
      <c r="J19" s="92" t="str">
        <f>IF('Table 2'!BC19="-","","Y")</f>
        <v/>
      </c>
      <c r="K19" s="92" t="str">
        <f>IF('Table 3'!R19="","","Y")</f>
        <v/>
      </c>
      <c r="L19" s="92" t="str">
        <f>IF('Table 2'!BD19="Y","Y","")</f>
        <v/>
      </c>
      <c r="M19" s="92" t="str">
        <f>IF('Table 2'!BE19=1,"Y","")</f>
        <v/>
      </c>
      <c r="N19" s="92" t="str">
        <f>IF('Table 2'!BF19="Y","Y","")</f>
        <v/>
      </c>
      <c r="O19" s="92" t="str">
        <f>IF('Table 2'!BG19=1,"Y","")</f>
        <v/>
      </c>
      <c r="P19" s="92" t="str">
        <f>IF('Table 2'!BH19=1,"Y","")</f>
        <v/>
      </c>
      <c r="Q19" s="92" t="str">
        <f>IF('Table 2'!BI19=1,"Y","")</f>
        <v/>
      </c>
      <c r="R19" s="92" t="str">
        <f>IF('Table 2'!BJ19="Y","Y","")</f>
        <v/>
      </c>
      <c r="S19" s="92" t="str">
        <f>IF('Table 2'!BK19=1,"Y","")</f>
        <v/>
      </c>
      <c r="T19" s="92" t="str">
        <f>IF('Table 2'!BL19=1,"Y","")</f>
        <v/>
      </c>
      <c r="U19" s="92" t="str">
        <f>IF('Table 2'!BM19=1,"Y","")</f>
        <v/>
      </c>
      <c r="V19" s="92" t="str">
        <f>IF('Table 2'!BN19="Y","Y","")</f>
        <v/>
      </c>
      <c r="W19" s="92" t="str">
        <f>IF('Table 2'!BO19=1,"Y","")</f>
        <v/>
      </c>
      <c r="X19" s="92" t="str">
        <f>IF('Table 2'!BP19=1,"Y","")</f>
        <v/>
      </c>
      <c r="Y19" s="92" t="str">
        <f>IF('Table 2'!BQ19=1,"Y","")</f>
        <v/>
      </c>
      <c r="Z19" s="92" t="str">
        <f>IF('Table 2'!BR19="Y","Y","")</f>
        <v/>
      </c>
      <c r="AA19" s="92" t="str">
        <f>IF('Table 2'!BS19=1,"Y","")</f>
        <v/>
      </c>
      <c r="AB19" s="92" t="str">
        <f>IF('Table 2'!BT19="Y","Y","")</f>
        <v/>
      </c>
      <c r="AC19" s="92" t="str">
        <f>IF('Table 2'!BU19="Y","Y","")</f>
        <v/>
      </c>
      <c r="AD19" s="92" t="str">
        <f>IF('Table 2'!BV19=1,"Y","")</f>
        <v/>
      </c>
      <c r="AE19" s="92" t="str">
        <f>IF('Table 2'!BW19=1,"Y","")</f>
        <v/>
      </c>
      <c r="AF19" s="92" t="str">
        <f>IF('Table 2'!BX19=1,"Y","")</f>
        <v/>
      </c>
      <c r="AG19" s="93" t="str">
        <f>IF('Table 11 Profess+consumer'!B19=1,"Y","")</f>
        <v/>
      </c>
      <c r="AH19" s="93" t="str">
        <f>IF(COUNT('Table 12 Class+OSH+waste'!K19:P19,"")&lt;COUNTA('Table 12 Class+OSH+waste'!K19:P19),"Y","")</f>
        <v>Y</v>
      </c>
      <c r="AI19" s="93" t="str">
        <f>IF(COUNT('Table 12 Class+OSH+waste'!Q19:V19,"")&lt;COUNTA('Table 12 Class+OSH+waste'!Q19:V19),"Y","")</f>
        <v>Y</v>
      </c>
      <c r="AJ19" s="95" t="str">
        <f>IF('Table 13 Environmental'!B20=1,"Y","")</f>
        <v/>
      </c>
      <c r="BB19" s="2" t="str">
        <f>IF(COUNTIF('Table 3'!I19:O19,"-")&lt;COUNTA('Table 3'!I19:O19),1,"-")</f>
        <v>-</v>
      </c>
      <c r="BC19" s="2" t="str">
        <f>'Table 3'!P19</f>
        <v>-</v>
      </c>
      <c r="BD19" s="2" t="str">
        <f>'Table 3'!Q19</f>
        <v>-</v>
      </c>
      <c r="BE19" s="15" t="str">
        <f>IF(COUNTIF('Table 4'!I19:N19,"-")&lt;COUNTA('Table 4'!I19:N19),1,"-")</f>
        <v>-</v>
      </c>
      <c r="BF19" s="16" t="str">
        <f>IF(COUNTIF('Table 4'!O19:AO19,"-")&lt;COUNTA('Table 4'!O19:AO19),"Y","N")</f>
        <v>N</v>
      </c>
      <c r="BG19" s="15" t="str">
        <f>IF(COUNTIF('Table 5'!I19:M19,"-")&lt;COUNTA('Table 5'!I19:M19),1,"-")</f>
        <v>-</v>
      </c>
      <c r="BH19" s="15" t="str">
        <f>IF(COUNTIF('Table 5'!N19:S19,"-")&lt;COUNTA('Table 5'!N19:S19),1,"-")</f>
        <v>-</v>
      </c>
      <c r="BI19" s="15" t="str">
        <f>IF(COUNTIF('Table 5'!T19:U19,"-")&lt;COUNTA('Table 5'!T19:U19),1,"-")</f>
        <v>-</v>
      </c>
      <c r="BJ19" s="17" t="str">
        <f>IF(COUNTIF('Table 5'!V19:AP19,"-")&lt;COUNTA('Table 5'!V19:AP19),"Y","N")</f>
        <v>N</v>
      </c>
      <c r="BK19" s="15" t="str">
        <f>IF(COUNTIF('Table 6'!I19:P19,"-")&lt;COUNTA('Table 6'!I19:P19),1,"-")</f>
        <v>-</v>
      </c>
      <c r="BL19" s="15" t="str">
        <f>IF(COUNTIF('Table 6'!Q19:AC19,"-")&lt;COUNTA('Table 6'!Q19:AC19),1,"-")</f>
        <v>-</v>
      </c>
      <c r="BM19" s="15" t="str">
        <f>IF(COUNTIF('Table 7'!I19:P19,"-")&lt;COUNTA('Table 7'!I19:P19),1,"-")</f>
        <v>-</v>
      </c>
      <c r="BN19" s="16" t="str">
        <f>IF(COUNTIF('Table 7'!Q19:AV19,"-")&lt;COUNTA('Table 7'!Q19:AV19),"Y","N")</f>
        <v>N</v>
      </c>
      <c r="BO19" s="15" t="str">
        <f>IF('Table 8'!I19="-","-",1)</f>
        <v>-</v>
      </c>
      <c r="BP19" s="15" t="str">
        <f>IF('Table 8'!K19="-","-",1)</f>
        <v>-</v>
      </c>
      <c r="BQ19" s="15" t="str">
        <f>IF('Table 8'!L19="-","-",1)</f>
        <v>-</v>
      </c>
      <c r="BR19" s="2" t="str">
        <f>IF(COUNTIF('Table 8'!M19:S19,"-")&lt;COUNTA('Table 8'!M19:S19),"Y","N")</f>
        <v>N</v>
      </c>
      <c r="BS19" s="15" t="str">
        <f>IF(COUNTIF('Table 8'!T19:AJ19,"-")&lt;COUNTA('Table 8'!T19:AJ19),1,"-")</f>
        <v>-</v>
      </c>
      <c r="BT19" s="16" t="str">
        <f>IF('Table 9'!B19=1,"Y","N")</f>
        <v>N</v>
      </c>
      <c r="BU19" s="2" t="str">
        <f>IF(COUNTIF('Table 10'!I20:J20,"-")&lt;COUNTA('Table 10'!I20:J20),"Y","N")</f>
        <v>N</v>
      </c>
      <c r="BV19" s="15" t="str">
        <f>IF('Table 10'!K20="-","-",1)</f>
        <v>-</v>
      </c>
      <c r="BW19" s="15" t="str">
        <f>IF('Table 10'!L20="-","-",1)</f>
        <v>-</v>
      </c>
      <c r="BX19" s="15" t="str">
        <f>IF('Table 10'!M20="-","-",1)</f>
        <v>-</v>
      </c>
    </row>
    <row r="20" spans="1:76" ht="13" x14ac:dyDescent="0.3">
      <c r="A20" s="48" t="s">
        <v>471</v>
      </c>
      <c r="B20" s="5">
        <f>'Table 1'!B21</f>
        <v>0</v>
      </c>
      <c r="C20" s="5">
        <f>'Table 1'!C21</f>
        <v>1</v>
      </c>
      <c r="D20" s="5" t="str">
        <f>'Table 1'!D21</f>
        <v>Bisphenols</v>
      </c>
      <c r="E20" s="5" t="str">
        <f>'Table 1'!E21</f>
        <v>C</v>
      </c>
      <c r="F20" s="5" t="str">
        <f>'Table 1'!F21</f>
        <v>BP4,4'</v>
      </c>
      <c r="G20" s="14" t="str">
        <f>'Table 1'!G21</f>
        <v>92-88-6</v>
      </c>
      <c r="H20" s="126" t="str">
        <f>'Table 1'!H21</f>
        <v>202-200-5</v>
      </c>
      <c r="I20" s="94" t="str">
        <f>IF('Table 2'!BB20=1,"Y","")</f>
        <v/>
      </c>
      <c r="J20" s="92" t="str">
        <f>IF('Table 2'!BC20="-","","Y")</f>
        <v/>
      </c>
      <c r="K20" s="92" t="str">
        <f>IF('Table 3'!R20="","","Y")</f>
        <v/>
      </c>
      <c r="L20" s="92" t="str">
        <f>IF('Table 2'!BD20="Y","Y","")</f>
        <v/>
      </c>
      <c r="M20" s="92" t="str">
        <f>IF('Table 2'!BE20=1,"Y","")</f>
        <v/>
      </c>
      <c r="N20" s="92" t="str">
        <f>IF('Table 2'!BF20="Y","Y","")</f>
        <v/>
      </c>
      <c r="O20" s="92" t="str">
        <f>IF('Table 2'!BG20=1,"Y","")</f>
        <v/>
      </c>
      <c r="P20" s="92" t="str">
        <f>IF('Table 2'!BH20=1,"Y","")</f>
        <v/>
      </c>
      <c r="Q20" s="92" t="str">
        <f>IF('Table 2'!BI20=1,"Y","")</f>
        <v/>
      </c>
      <c r="R20" s="92" t="str">
        <f>IF('Table 2'!BJ20="Y","Y","")</f>
        <v/>
      </c>
      <c r="S20" s="92" t="str">
        <f>IF('Table 2'!BK20=1,"Y","")</f>
        <v>Y</v>
      </c>
      <c r="T20" s="92" t="str">
        <f>IF('Table 2'!BL20=1,"Y","")</f>
        <v/>
      </c>
      <c r="U20" s="92" t="str">
        <f>IF('Table 2'!BM20=1,"Y","")</f>
        <v/>
      </c>
      <c r="V20" s="92" t="str">
        <f>IF('Table 2'!BN20="Y","Y","")</f>
        <v/>
      </c>
      <c r="W20" s="92" t="str">
        <f>IF('Table 2'!BO20=1,"Y","")</f>
        <v>Y</v>
      </c>
      <c r="X20" s="92" t="str">
        <f>IF('Table 2'!BP20=1,"Y","")</f>
        <v>Y</v>
      </c>
      <c r="Y20" s="92" t="str">
        <f>IF('Table 2'!BQ20=1,"Y","")</f>
        <v/>
      </c>
      <c r="Z20" s="92" t="str">
        <f>IF('Table 2'!BR20="Y","Y","")</f>
        <v>Y</v>
      </c>
      <c r="AA20" s="92" t="str">
        <f>IF('Table 2'!BS20=1,"Y","")</f>
        <v/>
      </c>
      <c r="AB20" s="92" t="str">
        <f>IF('Table 2'!BT20="Y","Y","")</f>
        <v/>
      </c>
      <c r="AC20" s="92" t="str">
        <f>IF('Table 2'!BU20="Y","Y","")</f>
        <v>Y</v>
      </c>
      <c r="AD20" s="92" t="str">
        <f>IF('Table 2'!BV20=1,"Y","")</f>
        <v/>
      </c>
      <c r="AE20" s="92" t="str">
        <f>IF('Table 2'!BW20=1,"Y","")</f>
        <v/>
      </c>
      <c r="AF20" s="92" t="str">
        <f>IF('Table 2'!BX20=1,"Y","")</f>
        <v/>
      </c>
      <c r="AG20" s="93" t="str">
        <f>IF('Table 11 Profess+consumer'!B20=1,"Y","")</f>
        <v>Y</v>
      </c>
      <c r="AH20" s="93" t="str">
        <f>IF(COUNT('Table 12 Class+OSH+waste'!K20:P20,"")&lt;COUNTA('Table 12 Class+OSH+waste'!K20:P20),"Y","")</f>
        <v>Y</v>
      </c>
      <c r="AI20" s="93" t="str">
        <f>IF(COUNT('Table 12 Class+OSH+waste'!Q20:V20,"")&lt;COUNTA('Table 12 Class+OSH+waste'!Q20:V20),"Y","")</f>
        <v>Y</v>
      </c>
      <c r="AJ20" s="95" t="str">
        <f>IF('Table 13 Environmental'!B21=1,"Y","")</f>
        <v/>
      </c>
      <c r="BB20" s="2" t="str">
        <f>IF(COUNTIF('Table 3'!I20:O20,"-")&lt;COUNTA('Table 3'!I20:O20),1,"-")</f>
        <v>-</v>
      </c>
      <c r="BC20" s="2" t="str">
        <f>'Table 3'!P20</f>
        <v>-</v>
      </c>
      <c r="BD20" s="2" t="str">
        <f>'Table 3'!Q20</f>
        <v>-</v>
      </c>
      <c r="BE20" s="15" t="str">
        <f>IF(COUNTIF('Table 4'!I20:N20,"-")&lt;COUNTA('Table 4'!I20:N20),1,"-")</f>
        <v>-</v>
      </c>
      <c r="BF20" s="16" t="str">
        <f>IF(COUNTIF('Table 4'!O20:AO20,"-")&lt;COUNTA('Table 4'!O20:AO20),"Y","N")</f>
        <v>N</v>
      </c>
      <c r="BG20" s="15" t="str">
        <f>IF(COUNTIF('Table 5'!I20:M20,"-")&lt;COUNTA('Table 5'!I20:M20),1,"-")</f>
        <v>-</v>
      </c>
      <c r="BH20" s="15" t="str">
        <f>IF(COUNTIF('Table 5'!N20:S20,"-")&lt;COUNTA('Table 5'!N20:S20),1,"-")</f>
        <v>-</v>
      </c>
      <c r="BI20" s="15" t="str">
        <f>IF(COUNTIF('Table 5'!T20:U20,"-")&lt;COUNTA('Table 5'!T20:U20),1,"-")</f>
        <v>-</v>
      </c>
      <c r="BJ20" s="17" t="str">
        <f>IF(COUNTIF('Table 5'!V20:AP20,"-")&lt;COUNTA('Table 5'!V20:AP20),"Y","N")</f>
        <v>N</v>
      </c>
      <c r="BK20" s="15">
        <f>IF(COUNTIF('Table 6'!I20:P20,"-")&lt;COUNTA('Table 6'!I20:P20),1,"-")</f>
        <v>1</v>
      </c>
      <c r="BL20" s="15" t="str">
        <f>IF(COUNTIF('Table 6'!Q20:AC20,"-")&lt;COUNTA('Table 6'!Q20:AC20),1,"-")</f>
        <v>-</v>
      </c>
      <c r="BM20" s="15" t="str">
        <f>IF(COUNTIF('Table 7'!I20:P20,"-")&lt;COUNTA('Table 7'!I20:P20),1,"-")</f>
        <v>-</v>
      </c>
      <c r="BN20" s="16" t="str">
        <f>IF(COUNTIF('Table 7'!Q20:AV20,"-")&lt;COUNTA('Table 7'!Q20:AV20),"Y","N")</f>
        <v>N</v>
      </c>
      <c r="BO20" s="15">
        <f>IF('Table 8'!I20="-","-",1)</f>
        <v>1</v>
      </c>
      <c r="BP20" s="15">
        <f>IF('Table 8'!K20="-","-",1)</f>
        <v>1</v>
      </c>
      <c r="BQ20" s="15" t="str">
        <f>IF('Table 8'!L20="-","-",1)</f>
        <v>-</v>
      </c>
      <c r="BR20" s="2" t="str">
        <f>IF(COUNTIF('Table 8'!M20:S20,"-")&lt;COUNTA('Table 8'!M20:S20),"Y","N")</f>
        <v>Y</v>
      </c>
      <c r="BS20" s="15" t="str">
        <f>IF(COUNTIF('Table 8'!T20:AJ20,"-")&lt;COUNTA('Table 8'!T20:AJ20),1,"-")</f>
        <v>-</v>
      </c>
      <c r="BT20" s="16" t="str">
        <f>IF('Table 9'!B20=1,"Y","N")</f>
        <v>N</v>
      </c>
      <c r="BU20" s="2" t="str">
        <f>IF(COUNTIF('Table 10'!I21:J21,"-")&lt;COUNTA('Table 10'!I21:J21),"Y","N")</f>
        <v>Y</v>
      </c>
      <c r="BV20" s="15" t="str">
        <f>IF('Table 10'!K21="-","-",1)</f>
        <v>-</v>
      </c>
      <c r="BW20" s="15" t="str">
        <f>IF('Table 10'!L21="-","-",1)</f>
        <v>-</v>
      </c>
      <c r="BX20" s="15" t="str">
        <f>IF('Table 10'!M21="-","-",1)</f>
        <v>-</v>
      </c>
    </row>
  </sheetData>
  <autoFilter ref="A2:AF20" xr:uid="{3F83F157-92E6-408C-B218-74F6C2FED356}"/>
  <mergeCells count="9">
    <mergeCell ref="AC1:AF1"/>
    <mergeCell ref="G1:H1"/>
    <mergeCell ref="AH1:AI1"/>
    <mergeCell ref="I1:L1"/>
    <mergeCell ref="M1:N1"/>
    <mergeCell ref="O1:R1"/>
    <mergeCell ref="S1:T1"/>
    <mergeCell ref="U1:V1"/>
    <mergeCell ref="W1:AA1"/>
  </mergeCells>
  <hyperlinks>
    <hyperlink ref="I1:L1" location="'Table 3'!A1" display="Table 3" xr:uid="{5C3FC8F1-DF21-44BF-BF70-DC2F25E2B0F4}"/>
    <hyperlink ref="M1:N1" location="'Table 4'!A1" display="Table 4" xr:uid="{CE2F83F6-06EB-477C-9B27-0814F9CADBE4}"/>
    <hyperlink ref="O1:R1" location="'Table 5'!A1" display="Table 5" xr:uid="{06385170-01D9-4FA1-8BE4-4527A6AB631E}"/>
    <hyperlink ref="S1:T1" location="'Table 6'!A1" display="Table 6" xr:uid="{DA395900-E861-477F-9E4A-22B0A7CDE493}"/>
    <hyperlink ref="U1:V1" location="'Table 7'!A1" display="Table 7" xr:uid="{027540BF-C47D-46F7-ACC9-46F402835A04}"/>
    <hyperlink ref="W1:AA1" location="'Table 8'!A1" display="Table 8" xr:uid="{05AD6370-1524-4D62-BD23-DE623EF57606}"/>
    <hyperlink ref="AB1" location="'Table 9'!A1" display="Table 9" xr:uid="{858A746F-5727-4932-85A3-CBEA1C010F93}"/>
    <hyperlink ref="AC1:AF1" location="'Table 10'!A1" display="Table 10" xr:uid="{6FB76E57-E8FB-48DD-895F-1A37E818BA11}"/>
    <hyperlink ref="G1" location="'Table 1'!A1" display="Back to map" xr:uid="{DBDA8386-4AEA-4772-BC16-F15403F8B3A7}"/>
    <hyperlink ref="AG1" location="'Table 11 Profess+consumer'!A1" display="Table 11" xr:uid="{31797642-F5A1-4D1D-9F73-D9A4D33EC79D}"/>
    <hyperlink ref="AH1" location="'Table 9'!A1" display="Table 9" xr:uid="{2620154A-9409-4CD1-B406-D91D8CE1D906}"/>
    <hyperlink ref="AH1:AI1" location="'Table 12 Class+OSH+waste'!A1" display="Table 12" xr:uid="{CEB17405-A3AF-4D97-8E29-DA703423C3CB}"/>
    <hyperlink ref="AJ1" location="'Table 13 Environmental'!A1" display="Table 13" xr:uid="{EA842351-A9DD-4176-985A-A71BCCF5C57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ED0C-A064-4DC3-8782-B1D883B7540D}">
  <dimension ref="A1:R21"/>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9" width="17.26953125" customWidth="1"/>
    <col min="10" max="10" width="22.54296875" customWidth="1"/>
    <col min="11" max="11" width="17.1796875" customWidth="1"/>
    <col min="12" max="12" width="16" customWidth="1"/>
    <col min="13" max="13" width="14.81640625" customWidth="1"/>
    <col min="14" max="14" width="13.26953125" customWidth="1"/>
    <col min="15" max="15" width="18.7265625" customWidth="1"/>
    <col min="17" max="17" width="10.54296875" customWidth="1"/>
    <col min="18" max="18" width="11.54296875" customWidth="1"/>
  </cols>
  <sheetData>
    <row r="1" spans="1:18" ht="52.5" customHeight="1" thickBot="1" x14ac:dyDescent="0.55000000000000004">
      <c r="B1" s="45" t="s">
        <v>467</v>
      </c>
      <c r="C1" s="2"/>
      <c r="D1" s="2"/>
      <c r="E1" s="1" t="s">
        <v>33</v>
      </c>
      <c r="F1" s="2"/>
      <c r="G1" s="2"/>
      <c r="H1" s="2"/>
      <c r="I1" s="167" t="s">
        <v>10</v>
      </c>
      <c r="J1" s="168"/>
      <c r="K1" s="168"/>
      <c r="L1" s="168"/>
      <c r="M1" s="168"/>
      <c r="N1" s="168"/>
      <c r="O1" s="169"/>
      <c r="P1" s="2"/>
      <c r="Q1" s="170" t="s">
        <v>597</v>
      </c>
      <c r="R1" s="171"/>
    </row>
    <row r="2" spans="1:18" ht="78.5" thickBot="1" x14ac:dyDescent="0.3">
      <c r="B2" s="44" t="s">
        <v>34</v>
      </c>
      <c r="C2" s="10" t="str">
        <f>'Table 1'!B3</f>
        <v>Duplicate?</v>
      </c>
      <c r="D2" s="10" t="str">
        <f>'Table 1'!C3</f>
        <v>List</v>
      </c>
      <c r="E2" s="10" t="str">
        <f>'Table 1'!D3</f>
        <v>Substance Group</v>
      </c>
      <c r="F2" s="10" t="str">
        <f>'Table 1'!E3</f>
        <v>Category</v>
      </c>
      <c r="G2" s="10" t="str">
        <f>'Table 1'!F3</f>
        <v>Substance name</v>
      </c>
      <c r="H2" s="21" t="str">
        <f>'Table 1'!G3</f>
        <v>CASNo.</v>
      </c>
      <c r="I2" s="12" t="s">
        <v>148</v>
      </c>
      <c r="J2" s="10" t="s">
        <v>149</v>
      </c>
      <c r="K2" s="10" t="s">
        <v>150</v>
      </c>
      <c r="L2" s="10" t="s">
        <v>151</v>
      </c>
      <c r="M2" s="10" t="s">
        <v>152</v>
      </c>
      <c r="N2" s="10" t="s">
        <v>153</v>
      </c>
      <c r="O2" s="11" t="s">
        <v>154</v>
      </c>
      <c r="P2" s="22" t="s">
        <v>155</v>
      </c>
      <c r="Q2" s="25" t="s">
        <v>12</v>
      </c>
      <c r="R2" s="140" t="s">
        <v>596</v>
      </c>
    </row>
    <row r="3" spans="1:18" ht="13" x14ac:dyDescent="0.3">
      <c r="A3" s="47" t="s">
        <v>470</v>
      </c>
      <c r="B3" s="23">
        <f t="shared" ref="B3:B20" si="0">IF(COUNTIF(I3:R3,"-")&lt;COUNTA(I3:R3),1,0)</f>
        <v>0</v>
      </c>
      <c r="C3" s="5">
        <f>'Table 1'!B4</f>
        <v>0</v>
      </c>
      <c r="D3" s="5">
        <f>'Table 1'!C4</f>
        <v>1</v>
      </c>
      <c r="E3" s="5" t="str">
        <f>'Table 1'!D4</f>
        <v>Bisphenols</v>
      </c>
      <c r="F3" s="5" t="str">
        <f>'Table 1'!E4</f>
        <v>A</v>
      </c>
      <c r="G3" s="5" t="str">
        <f>'Table 1'!F4</f>
        <v>BPA</v>
      </c>
      <c r="H3" s="14" t="str">
        <f>'Table 1'!G4</f>
        <v>80-05-7</v>
      </c>
      <c r="I3" s="24" t="s">
        <v>55</v>
      </c>
      <c r="J3" s="5" t="s">
        <v>55</v>
      </c>
      <c r="K3" s="5" t="s">
        <v>55</v>
      </c>
      <c r="L3" s="5" t="s">
        <v>55</v>
      </c>
      <c r="M3" s="5" t="s">
        <v>55</v>
      </c>
      <c r="N3" s="5" t="s">
        <v>55</v>
      </c>
      <c r="O3" s="5" t="s">
        <v>55</v>
      </c>
      <c r="P3" s="5" t="s">
        <v>55</v>
      </c>
      <c r="Q3" s="19" t="s">
        <v>55</v>
      </c>
      <c r="R3" s="124"/>
    </row>
    <row r="4" spans="1:18" ht="13" x14ac:dyDescent="0.3">
      <c r="A4" s="47" t="s">
        <v>470</v>
      </c>
      <c r="B4" s="23">
        <f t="shared" si="0"/>
        <v>0</v>
      </c>
      <c r="C4" s="5">
        <f>'Table 1'!B5</f>
        <v>0</v>
      </c>
      <c r="D4" s="5">
        <f>'Table 1'!C5</f>
        <v>1</v>
      </c>
      <c r="E4" s="5" t="str">
        <f>'Table 1'!D5</f>
        <v>Bisphenols</v>
      </c>
      <c r="F4" s="5" t="str">
        <f>'Table 1'!E5</f>
        <v>C</v>
      </c>
      <c r="G4" s="5" t="str">
        <f>'Table 1'!F5</f>
        <v>BPS</v>
      </c>
      <c r="H4" s="14" t="str">
        <f>'Table 1'!G5</f>
        <v>80-09-1</v>
      </c>
      <c r="I4" s="24" t="s">
        <v>55</v>
      </c>
      <c r="J4" s="5" t="s">
        <v>55</v>
      </c>
      <c r="K4" s="5" t="s">
        <v>55</v>
      </c>
      <c r="L4" s="5" t="s">
        <v>55</v>
      </c>
      <c r="M4" s="5" t="s">
        <v>55</v>
      </c>
      <c r="N4" s="5" t="s">
        <v>55</v>
      </c>
      <c r="O4" s="5" t="s">
        <v>55</v>
      </c>
      <c r="P4" s="5" t="s">
        <v>55</v>
      </c>
      <c r="Q4" s="19" t="s">
        <v>55</v>
      </c>
      <c r="R4" s="124"/>
    </row>
    <row r="5" spans="1:18" ht="13" x14ac:dyDescent="0.3">
      <c r="A5" s="47" t="s">
        <v>470</v>
      </c>
      <c r="B5" s="23">
        <f t="shared" si="0"/>
        <v>0</v>
      </c>
      <c r="C5" s="5">
        <f>'Table 1'!B6</f>
        <v>0</v>
      </c>
      <c r="D5" s="5">
        <f>'Table 1'!C6</f>
        <v>1</v>
      </c>
      <c r="E5" s="5" t="str">
        <f>'Table 1'!D6</f>
        <v>Bisphenols</v>
      </c>
      <c r="F5" s="8" t="str">
        <f>'Table 1'!E6</f>
        <v>C</v>
      </c>
      <c r="G5" s="8" t="str">
        <f>'Table 1'!F6</f>
        <v>BPF</v>
      </c>
      <c r="H5" s="20" t="str">
        <f>'Table 1'!G6</f>
        <v>620-92-8</v>
      </c>
      <c r="I5" s="24" t="s">
        <v>55</v>
      </c>
      <c r="J5" s="5" t="s">
        <v>55</v>
      </c>
      <c r="K5" s="5" t="s">
        <v>55</v>
      </c>
      <c r="L5" s="5" t="s">
        <v>55</v>
      </c>
      <c r="M5" s="5" t="s">
        <v>55</v>
      </c>
      <c r="N5" s="5" t="s">
        <v>55</v>
      </c>
      <c r="O5" s="5" t="s">
        <v>55</v>
      </c>
      <c r="P5" s="5" t="s">
        <v>55</v>
      </c>
      <c r="Q5" s="19" t="s">
        <v>55</v>
      </c>
      <c r="R5" s="124"/>
    </row>
    <row r="6" spans="1:18" ht="13" x14ac:dyDescent="0.3">
      <c r="A6" s="48" t="s">
        <v>471</v>
      </c>
      <c r="B6" s="23">
        <f t="shared" si="0"/>
        <v>0</v>
      </c>
      <c r="C6" s="5">
        <f>'Table 1'!B7</f>
        <v>0</v>
      </c>
      <c r="D6" s="5">
        <f>'Table 1'!C7</f>
        <v>1</v>
      </c>
      <c r="E6" s="5" t="str">
        <f>'Table 1'!D7</f>
        <v>Bisphenols</v>
      </c>
      <c r="F6" s="5" t="str">
        <f>'Table 1'!E7</f>
        <v>C</v>
      </c>
      <c r="G6" s="5" t="str">
        <f>'Table 1'!F7</f>
        <v>BPB</v>
      </c>
      <c r="H6" s="14" t="str">
        <f>'Table 1'!G7</f>
        <v>77-40-7</v>
      </c>
      <c r="I6" s="24" t="s">
        <v>55</v>
      </c>
      <c r="J6" s="5" t="s">
        <v>55</v>
      </c>
      <c r="K6" s="5" t="s">
        <v>55</v>
      </c>
      <c r="L6" s="5" t="s">
        <v>55</v>
      </c>
      <c r="M6" s="5" t="s">
        <v>55</v>
      </c>
      <c r="N6" s="5" t="s">
        <v>55</v>
      </c>
      <c r="O6" s="5" t="s">
        <v>55</v>
      </c>
      <c r="P6" s="5" t="s">
        <v>55</v>
      </c>
      <c r="Q6" s="19" t="s">
        <v>55</v>
      </c>
      <c r="R6" s="124"/>
    </row>
    <row r="7" spans="1:18" ht="13" x14ac:dyDescent="0.3">
      <c r="A7" s="48" t="s">
        <v>471</v>
      </c>
      <c r="B7" s="23">
        <f t="shared" si="0"/>
        <v>0</v>
      </c>
      <c r="C7" s="5">
        <f>'Table 1'!B8</f>
        <v>0</v>
      </c>
      <c r="D7" s="5">
        <f>'Table 1'!C8</f>
        <v>1</v>
      </c>
      <c r="E7" s="5" t="str">
        <f>'Table 1'!D8</f>
        <v>Bisphenols</v>
      </c>
      <c r="F7" s="5" t="str">
        <f>'Table 1'!E8</f>
        <v>C</v>
      </c>
      <c r="G7" s="5" t="str">
        <f>'Table 1'!F8</f>
        <v>BPAF</v>
      </c>
      <c r="H7" s="14" t="str">
        <f>'Table 1'!G8</f>
        <v>1478-61-1</v>
      </c>
      <c r="I7" s="24" t="s">
        <v>55</v>
      </c>
      <c r="J7" s="5" t="s">
        <v>55</v>
      </c>
      <c r="K7" s="5" t="s">
        <v>55</v>
      </c>
      <c r="L7" s="5" t="s">
        <v>55</v>
      </c>
      <c r="M7" s="5" t="s">
        <v>55</v>
      </c>
      <c r="N7" s="5" t="s">
        <v>55</v>
      </c>
      <c r="O7" s="5" t="s">
        <v>55</v>
      </c>
      <c r="P7" s="5" t="s">
        <v>55</v>
      </c>
      <c r="Q7" s="19" t="s">
        <v>55</v>
      </c>
      <c r="R7" s="124"/>
    </row>
    <row r="8" spans="1:18" ht="13" x14ac:dyDescent="0.3">
      <c r="A8" s="48" t="s">
        <v>471</v>
      </c>
      <c r="B8" s="23">
        <f t="shared" si="0"/>
        <v>0</v>
      </c>
      <c r="C8" s="5">
        <f>'Table 1'!B9</f>
        <v>0</v>
      </c>
      <c r="D8" s="5">
        <f>'Table 1'!C9</f>
        <v>1</v>
      </c>
      <c r="E8" s="5" t="str">
        <f>'Table 1'!D9</f>
        <v>Bisphenols</v>
      </c>
      <c r="F8" s="5" t="str">
        <f>'Table 1'!E9</f>
        <v>C</v>
      </c>
      <c r="G8" s="5" t="str">
        <f>'Table 1'!F9</f>
        <v>BPAP</v>
      </c>
      <c r="H8" s="14" t="str">
        <f>'Table 1'!G9</f>
        <v>1571-75-1</v>
      </c>
      <c r="I8" s="24" t="s">
        <v>55</v>
      </c>
      <c r="J8" s="5" t="s">
        <v>55</v>
      </c>
      <c r="K8" s="5" t="s">
        <v>55</v>
      </c>
      <c r="L8" s="5" t="s">
        <v>55</v>
      </c>
      <c r="M8" s="5" t="s">
        <v>55</v>
      </c>
      <c r="N8" s="5" t="s">
        <v>55</v>
      </c>
      <c r="O8" s="5" t="s">
        <v>55</v>
      </c>
      <c r="P8" s="5" t="s">
        <v>55</v>
      </c>
      <c r="Q8" s="19" t="s">
        <v>55</v>
      </c>
      <c r="R8" s="124"/>
    </row>
    <row r="9" spans="1:18" ht="13" x14ac:dyDescent="0.3">
      <c r="A9" s="48" t="s">
        <v>471</v>
      </c>
      <c r="B9" s="23">
        <f t="shared" si="0"/>
        <v>0</v>
      </c>
      <c r="C9" s="5">
        <f>'Table 1'!B10</f>
        <v>0</v>
      </c>
      <c r="D9" s="5">
        <f>'Table 1'!C10</f>
        <v>1</v>
      </c>
      <c r="E9" s="5" t="str">
        <f>'Table 1'!D10</f>
        <v>Bisphenols</v>
      </c>
      <c r="F9" s="5" t="str">
        <f>'Table 1'!E10</f>
        <v>C</v>
      </c>
      <c r="G9" s="5" t="str">
        <f>'Table 1'!F10</f>
        <v>BPBP</v>
      </c>
      <c r="H9" s="14" t="str">
        <f>'Table 1'!G10</f>
        <v>24038-68-4</v>
      </c>
      <c r="I9" s="24" t="s">
        <v>55</v>
      </c>
      <c r="J9" s="5" t="s">
        <v>55</v>
      </c>
      <c r="K9" s="5" t="s">
        <v>55</v>
      </c>
      <c r="L9" s="5" t="s">
        <v>55</v>
      </c>
      <c r="M9" s="5" t="s">
        <v>55</v>
      </c>
      <c r="N9" s="5" t="s">
        <v>55</v>
      </c>
      <c r="O9" s="5" t="s">
        <v>55</v>
      </c>
      <c r="P9" s="5" t="s">
        <v>55</v>
      </c>
      <c r="Q9" s="19" t="s">
        <v>55</v>
      </c>
      <c r="R9" s="124"/>
    </row>
    <row r="10" spans="1:18" ht="13" x14ac:dyDescent="0.3">
      <c r="A10" s="48" t="s">
        <v>471</v>
      </c>
      <c r="B10" s="23">
        <f t="shared" si="0"/>
        <v>0</v>
      </c>
      <c r="C10" s="5">
        <f>'Table 1'!B11</f>
        <v>0</v>
      </c>
      <c r="D10" s="5">
        <f>'Table 1'!C11</f>
        <v>1</v>
      </c>
      <c r="E10" s="5" t="str">
        <f>'Table 1'!D11</f>
        <v>Bisphenols</v>
      </c>
      <c r="F10" s="5" t="str">
        <f>'Table 1'!E11</f>
        <v>C</v>
      </c>
      <c r="G10" s="5" t="str">
        <f>'Table 1'!F11</f>
        <v>BPC</v>
      </c>
      <c r="H10" s="14" t="str">
        <f>'Table 1'!G11</f>
        <v>79-97-0</v>
      </c>
      <c r="I10" s="24" t="s">
        <v>55</v>
      </c>
      <c r="J10" s="5" t="s">
        <v>55</v>
      </c>
      <c r="K10" s="5" t="s">
        <v>55</v>
      </c>
      <c r="L10" s="5" t="s">
        <v>55</v>
      </c>
      <c r="M10" s="5" t="s">
        <v>55</v>
      </c>
      <c r="N10" s="5" t="s">
        <v>55</v>
      </c>
      <c r="O10" s="5" t="s">
        <v>55</v>
      </c>
      <c r="P10" s="5" t="s">
        <v>55</v>
      </c>
      <c r="Q10" s="19" t="s">
        <v>55</v>
      </c>
      <c r="R10" s="124"/>
    </row>
    <row r="11" spans="1:18" ht="13" x14ac:dyDescent="0.3">
      <c r="A11" s="48" t="s">
        <v>471</v>
      </c>
      <c r="B11" s="23">
        <f t="shared" si="0"/>
        <v>0</v>
      </c>
      <c r="C11" s="5">
        <f>'Table 1'!B12</f>
        <v>0</v>
      </c>
      <c r="D11" s="5">
        <f>'Table 1'!C12</f>
        <v>1</v>
      </c>
      <c r="E11" s="5" t="str">
        <f>'Table 1'!D12</f>
        <v>Bisphenols</v>
      </c>
      <c r="F11" s="5" t="str">
        <f>'Table 1'!E12</f>
        <v>C</v>
      </c>
      <c r="G11" s="5" t="str">
        <f>'Table 1'!F12</f>
        <v>BPCI2</v>
      </c>
      <c r="H11" s="14" t="str">
        <f>'Table 1'!G12</f>
        <v>14868-03-2</v>
      </c>
      <c r="I11" s="24" t="s">
        <v>55</v>
      </c>
      <c r="J11" s="5" t="s">
        <v>55</v>
      </c>
      <c r="K11" s="5" t="s">
        <v>55</v>
      </c>
      <c r="L11" s="5" t="s">
        <v>55</v>
      </c>
      <c r="M11" s="5" t="s">
        <v>55</v>
      </c>
      <c r="N11" s="5" t="s">
        <v>55</v>
      </c>
      <c r="O11" s="5" t="s">
        <v>55</v>
      </c>
      <c r="P11" s="5" t="s">
        <v>55</v>
      </c>
      <c r="Q11" s="19" t="s">
        <v>55</v>
      </c>
      <c r="R11" s="124"/>
    </row>
    <row r="12" spans="1:18" ht="13" x14ac:dyDescent="0.3">
      <c r="A12" s="48" t="s">
        <v>471</v>
      </c>
      <c r="B12" s="23">
        <f t="shared" si="0"/>
        <v>0</v>
      </c>
      <c r="C12" s="5">
        <f>'Table 1'!B13</f>
        <v>0</v>
      </c>
      <c r="D12" s="5">
        <f>'Table 1'!C13</f>
        <v>1</v>
      </c>
      <c r="E12" s="5" t="str">
        <f>'Table 1'!D13</f>
        <v>Bisphenols</v>
      </c>
      <c r="F12" s="5" t="str">
        <f>'Table 1'!E13</f>
        <v>C</v>
      </c>
      <c r="G12" s="5" t="str">
        <f>'Table 1'!F13</f>
        <v>BPE</v>
      </c>
      <c r="H12" s="14" t="str">
        <f>'Table 1'!G13</f>
        <v>2081-08-5</v>
      </c>
      <c r="I12" s="24" t="s">
        <v>55</v>
      </c>
      <c r="J12" s="5" t="s">
        <v>55</v>
      </c>
      <c r="K12" s="5" t="s">
        <v>55</v>
      </c>
      <c r="L12" s="5" t="s">
        <v>55</v>
      </c>
      <c r="M12" s="5" t="s">
        <v>55</v>
      </c>
      <c r="N12" s="5" t="s">
        <v>55</v>
      </c>
      <c r="O12" s="5" t="s">
        <v>55</v>
      </c>
      <c r="P12" s="5" t="s">
        <v>55</v>
      </c>
      <c r="Q12" s="19" t="s">
        <v>55</v>
      </c>
      <c r="R12" s="124"/>
    </row>
    <row r="13" spans="1:18" ht="13" x14ac:dyDescent="0.3">
      <c r="A13" s="48" t="s">
        <v>471</v>
      </c>
      <c r="B13" s="23">
        <f t="shared" si="0"/>
        <v>0</v>
      </c>
      <c r="C13" s="5">
        <f>'Table 1'!B14</f>
        <v>0</v>
      </c>
      <c r="D13" s="5">
        <f>'Table 1'!C14</f>
        <v>1</v>
      </c>
      <c r="E13" s="5" t="str">
        <f>'Table 1'!D14</f>
        <v>Bisphenols</v>
      </c>
      <c r="F13" s="5" t="str">
        <f>'Table 1'!E14</f>
        <v>C</v>
      </c>
      <c r="G13" s="5" t="str">
        <f>'Table 1'!F14</f>
        <v>BPPH</v>
      </c>
      <c r="H13" s="14" t="str">
        <f>'Table 1'!G14</f>
        <v>1844-01-5</v>
      </c>
      <c r="I13" s="24" t="s">
        <v>55</v>
      </c>
      <c r="J13" s="5" t="s">
        <v>55</v>
      </c>
      <c r="K13" s="5" t="s">
        <v>55</v>
      </c>
      <c r="L13" s="5" t="s">
        <v>55</v>
      </c>
      <c r="M13" s="5" t="s">
        <v>55</v>
      </c>
      <c r="N13" s="5" t="s">
        <v>55</v>
      </c>
      <c r="O13" s="5" t="s">
        <v>55</v>
      </c>
      <c r="P13" s="5" t="s">
        <v>55</v>
      </c>
      <c r="Q13" s="19" t="s">
        <v>55</v>
      </c>
      <c r="R13" s="124"/>
    </row>
    <row r="14" spans="1:18" ht="13" x14ac:dyDescent="0.3">
      <c r="A14" s="48" t="s">
        <v>471</v>
      </c>
      <c r="B14" s="23">
        <f t="shared" si="0"/>
        <v>0</v>
      </c>
      <c r="C14" s="5">
        <f>'Table 1'!B15</f>
        <v>0</v>
      </c>
      <c r="D14" s="5">
        <f>'Table 1'!C15</f>
        <v>1</v>
      </c>
      <c r="E14" s="5" t="str">
        <f>'Table 1'!D15</f>
        <v>Bisphenols</v>
      </c>
      <c r="F14" s="5" t="str">
        <f>'Table 1'!E15</f>
        <v>C</v>
      </c>
      <c r="G14" s="5" t="str">
        <f>'Table 1'!F15</f>
        <v>BPM</v>
      </c>
      <c r="H14" s="14" t="str">
        <f>'Table 1'!G15</f>
        <v>13595-25-0</v>
      </c>
      <c r="I14" s="24" t="s">
        <v>55</v>
      </c>
      <c r="J14" s="5" t="s">
        <v>55</v>
      </c>
      <c r="K14" s="5" t="s">
        <v>55</v>
      </c>
      <c r="L14" s="5" t="s">
        <v>55</v>
      </c>
      <c r="M14" s="5" t="s">
        <v>55</v>
      </c>
      <c r="N14" s="5" t="s">
        <v>55</v>
      </c>
      <c r="O14" s="5" t="s">
        <v>55</v>
      </c>
      <c r="P14" s="5" t="s">
        <v>55</v>
      </c>
      <c r="Q14" s="19" t="s">
        <v>55</v>
      </c>
      <c r="R14" s="124"/>
    </row>
    <row r="15" spans="1:18" ht="13" x14ac:dyDescent="0.3">
      <c r="A15" s="48" t="s">
        <v>471</v>
      </c>
      <c r="B15" s="23">
        <f t="shared" si="0"/>
        <v>0</v>
      </c>
      <c r="C15" s="5">
        <f>'Table 1'!B16</f>
        <v>0</v>
      </c>
      <c r="D15" s="5">
        <f>'Table 1'!C16</f>
        <v>1</v>
      </c>
      <c r="E15" s="5" t="str">
        <f>'Table 1'!D16</f>
        <v>Bisphenols</v>
      </c>
      <c r="F15" s="5" t="str">
        <f>'Table 1'!E16</f>
        <v>C</v>
      </c>
      <c r="G15" s="5" t="str">
        <f>'Table 1'!F16</f>
        <v>BPP</v>
      </c>
      <c r="H15" s="14" t="str">
        <f>'Table 1'!G16</f>
        <v>2167-51-3</v>
      </c>
      <c r="I15" s="24" t="s">
        <v>55</v>
      </c>
      <c r="J15" s="5" t="s">
        <v>55</v>
      </c>
      <c r="K15" s="5" t="s">
        <v>55</v>
      </c>
      <c r="L15" s="5" t="s">
        <v>55</v>
      </c>
      <c r="M15" s="5" t="s">
        <v>55</v>
      </c>
      <c r="N15" s="5" t="s">
        <v>55</v>
      </c>
      <c r="O15" s="5" t="s">
        <v>55</v>
      </c>
      <c r="P15" s="5" t="s">
        <v>55</v>
      </c>
      <c r="Q15" s="19" t="s">
        <v>55</v>
      </c>
      <c r="R15" s="124"/>
    </row>
    <row r="16" spans="1:18" ht="13" x14ac:dyDescent="0.3">
      <c r="A16" s="48" t="s">
        <v>471</v>
      </c>
      <c r="B16" s="23">
        <f t="shared" si="0"/>
        <v>0</v>
      </c>
      <c r="C16" s="5">
        <f>'Table 1'!B17</f>
        <v>0</v>
      </c>
      <c r="D16" s="5">
        <f>'Table 1'!C17</f>
        <v>1</v>
      </c>
      <c r="E16" s="5" t="str">
        <f>'Table 1'!D17</f>
        <v>Bisphenols</v>
      </c>
      <c r="F16" s="5" t="str">
        <f>'Table 1'!E17</f>
        <v>C</v>
      </c>
      <c r="G16" s="5" t="str">
        <f>'Table 1'!F17</f>
        <v>BIS2</v>
      </c>
      <c r="H16" s="14" t="str">
        <f>'Table 1'!G17</f>
        <v>2467-09-9</v>
      </c>
      <c r="I16" s="24" t="s">
        <v>55</v>
      </c>
      <c r="J16" s="5" t="s">
        <v>55</v>
      </c>
      <c r="K16" s="5" t="s">
        <v>55</v>
      </c>
      <c r="L16" s="5" t="s">
        <v>55</v>
      </c>
      <c r="M16" s="5" t="s">
        <v>55</v>
      </c>
      <c r="N16" s="5" t="s">
        <v>55</v>
      </c>
      <c r="O16" s="5" t="s">
        <v>55</v>
      </c>
      <c r="P16" s="5" t="s">
        <v>55</v>
      </c>
      <c r="Q16" s="19" t="s">
        <v>55</v>
      </c>
      <c r="R16" s="124"/>
    </row>
    <row r="17" spans="1:18" ht="13" x14ac:dyDescent="0.3">
      <c r="A17" s="48" t="s">
        <v>471</v>
      </c>
      <c r="B17" s="23">
        <f t="shared" si="0"/>
        <v>0</v>
      </c>
      <c r="C17" s="5">
        <f>'Table 1'!B18</f>
        <v>0</v>
      </c>
      <c r="D17" s="5">
        <f>'Table 1'!C18</f>
        <v>1</v>
      </c>
      <c r="E17" s="5" t="str">
        <f>'Table 1'!D18</f>
        <v>Bisphenols</v>
      </c>
      <c r="F17" s="5" t="str">
        <f>'Table 1'!E18</f>
        <v>C</v>
      </c>
      <c r="G17" s="5" t="str">
        <f>'Table 1'!F18</f>
        <v>DHDPE</v>
      </c>
      <c r="H17" s="14" t="str">
        <f>'Table 1'!G18</f>
        <v>1965-09-9</v>
      </c>
      <c r="I17" s="24" t="s">
        <v>55</v>
      </c>
      <c r="J17" s="5" t="s">
        <v>55</v>
      </c>
      <c r="K17" s="5" t="s">
        <v>55</v>
      </c>
      <c r="L17" s="5" t="s">
        <v>55</v>
      </c>
      <c r="M17" s="5" t="s">
        <v>55</v>
      </c>
      <c r="N17" s="5" t="s">
        <v>55</v>
      </c>
      <c r="O17" s="5" t="s">
        <v>55</v>
      </c>
      <c r="P17" s="5" t="s">
        <v>55</v>
      </c>
      <c r="Q17" s="19" t="s">
        <v>55</v>
      </c>
      <c r="R17" s="124"/>
    </row>
    <row r="18" spans="1:18" ht="13" x14ac:dyDescent="0.3">
      <c r="A18" s="48" t="s">
        <v>471</v>
      </c>
      <c r="B18" s="23">
        <f t="shared" si="0"/>
        <v>0</v>
      </c>
      <c r="C18" s="5">
        <f>'Table 1'!B19</f>
        <v>0</v>
      </c>
      <c r="D18" s="5">
        <f>'Table 1'!C19</f>
        <v>1</v>
      </c>
      <c r="E18" s="5" t="str">
        <f>'Table 1'!D19</f>
        <v>Bisphenols</v>
      </c>
      <c r="F18" s="5" t="str">
        <f>'Table 1'!E19</f>
        <v>C</v>
      </c>
      <c r="G18" s="5" t="str">
        <f>'Table 1'!F19</f>
        <v>BPFL</v>
      </c>
      <c r="H18" s="14" t="str">
        <f>'Table 1'!G19</f>
        <v>3236-71-3</v>
      </c>
      <c r="I18" s="24" t="s">
        <v>55</v>
      </c>
      <c r="J18" s="5" t="s">
        <v>55</v>
      </c>
      <c r="K18" s="5" t="s">
        <v>55</v>
      </c>
      <c r="L18" s="5" t="s">
        <v>55</v>
      </c>
      <c r="M18" s="5" t="s">
        <v>55</v>
      </c>
      <c r="N18" s="5" t="s">
        <v>55</v>
      </c>
      <c r="O18" s="5" t="s">
        <v>55</v>
      </c>
      <c r="P18" s="5" t="s">
        <v>55</v>
      </c>
      <c r="Q18" s="19" t="s">
        <v>55</v>
      </c>
      <c r="R18" s="124"/>
    </row>
    <row r="19" spans="1:18" ht="13" x14ac:dyDescent="0.3">
      <c r="A19" s="48" t="s">
        <v>471</v>
      </c>
      <c r="B19" s="23">
        <f t="shared" si="0"/>
        <v>0</v>
      </c>
      <c r="C19" s="5">
        <f>'Table 1'!B20</f>
        <v>0</v>
      </c>
      <c r="D19" s="5">
        <f>'Table 1'!C20</f>
        <v>1</v>
      </c>
      <c r="E19" s="5" t="str">
        <f>'Table 1'!D20</f>
        <v>Bisphenols</v>
      </c>
      <c r="F19" s="5" t="str">
        <f>'Table 1'!E20</f>
        <v>C</v>
      </c>
      <c r="G19" s="5" t="str">
        <f>'Table 1'!F20</f>
        <v>BPZ</v>
      </c>
      <c r="H19" s="14" t="str">
        <f>'Table 1'!G20</f>
        <v>843-55-0</v>
      </c>
      <c r="I19" s="24" t="s">
        <v>55</v>
      </c>
      <c r="J19" s="5" t="s">
        <v>55</v>
      </c>
      <c r="K19" s="5" t="s">
        <v>55</v>
      </c>
      <c r="L19" s="5" t="s">
        <v>55</v>
      </c>
      <c r="M19" s="5" t="s">
        <v>55</v>
      </c>
      <c r="N19" s="5" t="s">
        <v>55</v>
      </c>
      <c r="O19" s="5" t="s">
        <v>55</v>
      </c>
      <c r="P19" s="5" t="s">
        <v>55</v>
      </c>
      <c r="Q19" s="19" t="s">
        <v>55</v>
      </c>
      <c r="R19" s="124"/>
    </row>
    <row r="20" spans="1:18" ht="13" x14ac:dyDescent="0.3">
      <c r="A20" s="48" t="s">
        <v>471</v>
      </c>
      <c r="B20" s="23">
        <f t="shared" si="0"/>
        <v>0</v>
      </c>
      <c r="C20" s="5">
        <f>'Table 1'!B21</f>
        <v>0</v>
      </c>
      <c r="D20" s="5">
        <f>'Table 1'!C21</f>
        <v>1</v>
      </c>
      <c r="E20" s="5" t="str">
        <f>'Table 1'!D21</f>
        <v>Bisphenols</v>
      </c>
      <c r="F20" s="5" t="str">
        <f>'Table 1'!E21</f>
        <v>C</v>
      </c>
      <c r="G20" s="5" t="str">
        <f>'Table 1'!F21</f>
        <v>BP4,4'</v>
      </c>
      <c r="H20" s="14" t="str">
        <f>'Table 1'!G21</f>
        <v>92-88-6</v>
      </c>
      <c r="I20" s="24" t="s">
        <v>55</v>
      </c>
      <c r="J20" s="5" t="s">
        <v>55</v>
      </c>
      <c r="K20" s="5" t="s">
        <v>55</v>
      </c>
      <c r="L20" s="5" t="s">
        <v>55</v>
      </c>
      <c r="M20" s="5" t="s">
        <v>55</v>
      </c>
      <c r="N20" s="5" t="s">
        <v>55</v>
      </c>
      <c r="O20" s="5" t="s">
        <v>55</v>
      </c>
      <c r="P20" s="5" t="s">
        <v>55</v>
      </c>
      <c r="Q20" s="19" t="s">
        <v>55</v>
      </c>
      <c r="R20" s="124"/>
    </row>
    <row r="21" spans="1:18" x14ac:dyDescent="0.25">
      <c r="R21" s="139"/>
    </row>
  </sheetData>
  <autoFilter ref="A2:H20" xr:uid="{D8B2FF72-5912-48E9-973F-4882B296B1AA}"/>
  <mergeCells count="2">
    <mergeCell ref="I1:O1"/>
    <mergeCell ref="Q1:R1"/>
  </mergeCells>
  <hyperlinks>
    <hyperlink ref="B1" location="'Table 2'!A1" display="Back to map" xr:uid="{5D54E0D4-C7DD-426F-B948-B5A25C174CEB}"/>
    <hyperlink ref="R2" r:id="rId1" xr:uid="{0B404C08-6BAC-4689-B501-552A741F8B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8470F-A42C-4FCD-83B9-D03737AC01BE}">
  <dimension ref="A1:AT20"/>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E3" sqref="E3"/>
    </sheetView>
  </sheetViews>
  <sheetFormatPr defaultRowHeight="12.5" x14ac:dyDescent="0.25"/>
  <cols>
    <col min="3" max="4" width="0" hidden="1" customWidth="1"/>
    <col min="20" max="20" width="11.453125" customWidth="1"/>
    <col min="21" max="21" width="11.1796875" customWidth="1"/>
    <col min="22" max="22" width="10.81640625" customWidth="1"/>
    <col min="24" max="24" width="10.1796875" customWidth="1"/>
    <col min="25" max="25" width="10.81640625" customWidth="1"/>
    <col min="32" max="32" width="10.54296875" customWidth="1"/>
    <col min="33" max="33" width="10.1796875" customWidth="1"/>
    <col min="34" max="34" width="10.54296875" customWidth="1"/>
    <col min="39" max="39" width="10.453125" customWidth="1"/>
    <col min="40" max="40" width="11.81640625" customWidth="1"/>
    <col min="43" max="43" width="15.1796875" bestFit="1" customWidth="1"/>
    <col min="44" max="44" width="15.1796875" customWidth="1"/>
  </cols>
  <sheetData>
    <row r="1" spans="1:46" ht="28.5" thickBot="1" x14ac:dyDescent="0.55000000000000004">
      <c r="B1" s="45" t="s">
        <v>467</v>
      </c>
      <c r="C1" s="2"/>
      <c r="D1" s="2"/>
      <c r="E1" s="1" t="s">
        <v>35</v>
      </c>
      <c r="F1" s="2"/>
      <c r="G1" s="2"/>
      <c r="H1" s="2"/>
      <c r="I1" s="172" t="s">
        <v>13</v>
      </c>
      <c r="J1" s="173"/>
      <c r="K1" s="173"/>
      <c r="L1" s="173"/>
      <c r="M1" s="173"/>
      <c r="N1" s="174"/>
      <c r="O1" s="175" t="s">
        <v>14</v>
      </c>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7"/>
      <c r="AQ1" s="178" t="s">
        <v>594</v>
      </c>
      <c r="AR1" s="178"/>
      <c r="AS1" s="178"/>
      <c r="AT1" s="178"/>
    </row>
    <row r="2" spans="1:46" ht="104.5" thickBot="1" x14ac:dyDescent="0.3">
      <c r="B2" s="44" t="s">
        <v>34</v>
      </c>
      <c r="C2" s="10" t="str">
        <f>'Table 1'!B3</f>
        <v>Duplicate?</v>
      </c>
      <c r="D2" s="10" t="str">
        <f>'Table 1'!C3</f>
        <v>List</v>
      </c>
      <c r="E2" s="10" t="str">
        <f>'Table 1'!D3</f>
        <v>Substance Group</v>
      </c>
      <c r="F2" s="10" t="str">
        <f>'Table 1'!E3</f>
        <v>Category</v>
      </c>
      <c r="G2" s="10" t="str">
        <f>'Table 1'!F3</f>
        <v>Substance name</v>
      </c>
      <c r="H2" s="21" t="str">
        <f>'Table 1'!G3</f>
        <v>CASNo.</v>
      </c>
      <c r="I2" s="25" t="s">
        <v>156</v>
      </c>
      <c r="J2" s="26" t="s">
        <v>157</v>
      </c>
      <c r="K2" s="26" t="s">
        <v>158</v>
      </c>
      <c r="L2" s="26" t="s">
        <v>159</v>
      </c>
      <c r="M2" s="26" t="s">
        <v>160</v>
      </c>
      <c r="N2" s="27" t="s">
        <v>161</v>
      </c>
      <c r="O2" s="25" t="s">
        <v>162</v>
      </c>
      <c r="P2" s="26" t="s">
        <v>163</v>
      </c>
      <c r="Q2" s="26" t="s">
        <v>164</v>
      </c>
      <c r="R2" s="26" t="s">
        <v>161</v>
      </c>
      <c r="S2" s="26" t="s">
        <v>165</v>
      </c>
      <c r="T2" s="26" t="s">
        <v>166</v>
      </c>
      <c r="U2" s="26" t="s">
        <v>167</v>
      </c>
      <c r="V2" s="26" t="s">
        <v>168</v>
      </c>
      <c r="W2" s="26" t="s">
        <v>169</v>
      </c>
      <c r="X2" s="127" t="s">
        <v>170</v>
      </c>
      <c r="Y2" s="26" t="s">
        <v>171</v>
      </c>
      <c r="Z2" s="127" t="s">
        <v>172</v>
      </c>
      <c r="AA2" s="26" t="s">
        <v>173</v>
      </c>
      <c r="AB2" s="26" t="s">
        <v>174</v>
      </c>
      <c r="AC2" s="26" t="s">
        <v>175</v>
      </c>
      <c r="AD2" s="26" t="s">
        <v>176</v>
      </c>
      <c r="AE2" s="26" t="s">
        <v>177</v>
      </c>
      <c r="AF2" s="127" t="s">
        <v>178</v>
      </c>
      <c r="AG2" s="26" t="s">
        <v>179</v>
      </c>
      <c r="AH2" s="26" t="s">
        <v>180</v>
      </c>
      <c r="AI2" s="26" t="s">
        <v>181</v>
      </c>
      <c r="AJ2" s="26" t="s">
        <v>182</v>
      </c>
      <c r="AK2" s="26" t="s">
        <v>183</v>
      </c>
      <c r="AL2" s="26" t="s">
        <v>184</v>
      </c>
      <c r="AM2" s="127" t="s">
        <v>185</v>
      </c>
      <c r="AN2" s="26" t="s">
        <v>186</v>
      </c>
      <c r="AO2" s="27" t="s">
        <v>187</v>
      </c>
      <c r="AQ2" s="127" t="str">
        <f>X2</f>
        <v>Start of Call for Evidence public consultation</v>
      </c>
      <c r="AR2" s="128" t="str">
        <f>Z2</f>
        <v>Start of second Call for Evidence public consultation</v>
      </c>
      <c r="AS2" s="128" t="str">
        <f>AF2</f>
        <v>Start of Annex XV report public consultation</v>
      </c>
      <c r="AT2" s="128" t="str">
        <f>AM2</f>
        <v>Start of SEAC draft opinion public consultation</v>
      </c>
    </row>
    <row r="3" spans="1:46" ht="13" x14ac:dyDescent="0.3">
      <c r="A3" s="47" t="s">
        <v>470</v>
      </c>
      <c r="B3" s="23">
        <f t="shared" ref="B3:B20" si="0">IF(COUNTIF(I3:AO3,"-")&lt;COUNTA(I3:AO3),1,0)</f>
        <v>1</v>
      </c>
      <c r="C3" s="5">
        <f>'Table 1'!B4</f>
        <v>0</v>
      </c>
      <c r="D3" s="5">
        <f>'Table 1'!C4</f>
        <v>1</v>
      </c>
      <c r="E3" s="5" t="str">
        <f>'Table 1'!D4</f>
        <v>Bisphenols</v>
      </c>
      <c r="F3" s="5" t="str">
        <f>'Table 1'!E4</f>
        <v>A</v>
      </c>
      <c r="G3" s="5" t="str">
        <f>'Table 1'!F4</f>
        <v>BPA</v>
      </c>
      <c r="H3" s="14" t="str">
        <f>'Table 1'!G4</f>
        <v>80-05-7</v>
      </c>
      <c r="I3" s="149" t="s">
        <v>189</v>
      </c>
      <c r="J3" s="28" t="s">
        <v>188</v>
      </c>
      <c r="K3" s="28" t="s">
        <v>188</v>
      </c>
      <c r="L3" s="28" t="s">
        <v>190</v>
      </c>
      <c r="M3" s="28" t="s">
        <v>188</v>
      </c>
      <c r="N3" s="28" t="s">
        <v>188</v>
      </c>
      <c r="O3" s="28" t="s">
        <v>191</v>
      </c>
      <c r="P3" s="28" t="s">
        <v>192</v>
      </c>
      <c r="Q3" s="28" t="s">
        <v>193</v>
      </c>
      <c r="R3" s="28" t="s">
        <v>188</v>
      </c>
      <c r="S3" s="28" t="s">
        <v>194</v>
      </c>
      <c r="T3" s="28" t="s">
        <v>195</v>
      </c>
      <c r="U3" s="28" t="s">
        <v>196</v>
      </c>
      <c r="V3" s="28" t="s">
        <v>188</v>
      </c>
      <c r="W3" s="28" t="s">
        <v>188</v>
      </c>
      <c r="X3" s="28" t="s">
        <v>188</v>
      </c>
      <c r="Y3" s="28" t="s">
        <v>188</v>
      </c>
      <c r="Z3" s="28" t="s">
        <v>188</v>
      </c>
      <c r="AA3" s="28" t="s">
        <v>188</v>
      </c>
      <c r="AB3" s="28" t="s">
        <v>188</v>
      </c>
      <c r="AC3" s="28" t="s">
        <v>188</v>
      </c>
      <c r="AD3" s="148" t="s">
        <v>197</v>
      </c>
      <c r="AE3" s="148" t="s">
        <v>198</v>
      </c>
      <c r="AF3" s="28" t="s">
        <v>199</v>
      </c>
      <c r="AG3" s="28" t="s">
        <v>188</v>
      </c>
      <c r="AH3" s="28" t="s">
        <v>200</v>
      </c>
      <c r="AI3" s="148" t="s">
        <v>201</v>
      </c>
      <c r="AJ3" s="148" t="s">
        <v>202</v>
      </c>
      <c r="AK3" s="148" t="s">
        <v>203</v>
      </c>
      <c r="AL3" s="148" t="s">
        <v>204</v>
      </c>
      <c r="AM3" s="28" t="s">
        <v>205</v>
      </c>
      <c r="AN3" s="28" t="s">
        <v>206</v>
      </c>
      <c r="AO3" s="150" t="s">
        <v>207</v>
      </c>
      <c r="AQ3" s="129" t="str">
        <f t="shared" ref="AQ3:AQ20" ca="1" si="1">IFERROR(IF(_xlfn.DAYS(X3,NOW())&gt;0,"Forthcoming","Passed"),"")</f>
        <v/>
      </c>
      <c r="AR3" s="129" t="str">
        <f t="shared" ref="AR3:AR20" ca="1" si="2">IFERROR(IF(_xlfn.DAYS(Z3,NOW())&gt;0,"Forthcoming","Passed"),"")</f>
        <v/>
      </c>
      <c r="AS3" s="129" t="str">
        <f t="shared" ref="AS3:AS20" ca="1" si="3">IFERROR(IF(_xlfn.DAYS(AF3,NOW())&gt;0,"Forthcoming","Passed"),"")</f>
        <v>Passed</v>
      </c>
      <c r="AT3" s="129" t="str">
        <f t="shared" ref="AT3:AT20" ca="1" si="4">IFERROR(IF(_xlfn.DAYS(AM3,NOW())&gt;0,"Forthcoming","Passed"),"")</f>
        <v>Passed</v>
      </c>
    </row>
    <row r="4" spans="1:46" ht="13" x14ac:dyDescent="0.3">
      <c r="A4" s="47" t="s">
        <v>470</v>
      </c>
      <c r="B4" s="23">
        <f t="shared" si="0"/>
        <v>0</v>
      </c>
      <c r="C4" s="5">
        <f>'Table 1'!B5</f>
        <v>0</v>
      </c>
      <c r="D4" s="5">
        <f>'Table 1'!C5</f>
        <v>1</v>
      </c>
      <c r="E4" s="5" t="str">
        <f>'Table 1'!D5</f>
        <v>Bisphenols</v>
      </c>
      <c r="F4" s="5" t="str">
        <f>'Table 1'!E5</f>
        <v>C</v>
      </c>
      <c r="G4" s="5" t="str">
        <f>'Table 1'!F5</f>
        <v>BPS</v>
      </c>
      <c r="H4" s="14" t="str">
        <f>'Table 1'!G5</f>
        <v>80-09-1</v>
      </c>
      <c r="I4" s="24" t="s">
        <v>55</v>
      </c>
      <c r="J4" s="28" t="s">
        <v>55</v>
      </c>
      <c r="K4" s="28" t="s">
        <v>55</v>
      </c>
      <c r="L4" s="28" t="s">
        <v>55</v>
      </c>
      <c r="M4" s="28" t="s">
        <v>55</v>
      </c>
      <c r="N4" s="28" t="s">
        <v>55</v>
      </c>
      <c r="O4" s="28" t="s">
        <v>55</v>
      </c>
      <c r="P4" s="28" t="s">
        <v>55</v>
      </c>
      <c r="Q4" s="28" t="s">
        <v>55</v>
      </c>
      <c r="R4" s="28" t="s">
        <v>55</v>
      </c>
      <c r="S4" s="28" t="s">
        <v>55</v>
      </c>
      <c r="T4" s="28" t="s">
        <v>55</v>
      </c>
      <c r="U4" s="28" t="s">
        <v>55</v>
      </c>
      <c r="V4" s="28" t="s">
        <v>55</v>
      </c>
      <c r="W4" s="28" t="s">
        <v>55</v>
      </c>
      <c r="X4" s="28" t="s">
        <v>55</v>
      </c>
      <c r="Y4" s="28" t="s">
        <v>55</v>
      </c>
      <c r="Z4" s="28" t="s">
        <v>55</v>
      </c>
      <c r="AA4" s="28" t="s">
        <v>55</v>
      </c>
      <c r="AB4" s="28" t="s">
        <v>55</v>
      </c>
      <c r="AC4" s="28" t="s">
        <v>55</v>
      </c>
      <c r="AD4" s="28" t="s">
        <v>55</v>
      </c>
      <c r="AE4" s="28" t="s">
        <v>55</v>
      </c>
      <c r="AF4" s="28" t="s">
        <v>55</v>
      </c>
      <c r="AG4" s="28" t="s">
        <v>55</v>
      </c>
      <c r="AH4" s="28" t="s">
        <v>55</v>
      </c>
      <c r="AI4" s="28" t="s">
        <v>55</v>
      </c>
      <c r="AJ4" s="28" t="s">
        <v>55</v>
      </c>
      <c r="AK4" s="28" t="s">
        <v>55</v>
      </c>
      <c r="AL4" s="28" t="s">
        <v>55</v>
      </c>
      <c r="AM4" s="28" t="s">
        <v>55</v>
      </c>
      <c r="AN4" s="28" t="s">
        <v>55</v>
      </c>
      <c r="AO4" s="29" t="s">
        <v>55</v>
      </c>
      <c r="AQ4" s="129" t="str">
        <f t="shared" ca="1" si="1"/>
        <v/>
      </c>
      <c r="AR4" s="129" t="str">
        <f t="shared" ca="1" si="2"/>
        <v/>
      </c>
      <c r="AS4" s="129" t="str">
        <f t="shared" ca="1" si="3"/>
        <v/>
      </c>
      <c r="AT4" s="129" t="str">
        <f t="shared" ca="1" si="4"/>
        <v/>
      </c>
    </row>
    <row r="5" spans="1:46" ht="13" x14ac:dyDescent="0.3">
      <c r="A5" s="47" t="s">
        <v>470</v>
      </c>
      <c r="B5" s="23">
        <f t="shared" si="0"/>
        <v>0</v>
      </c>
      <c r="C5" s="5">
        <f>'Table 1'!B6</f>
        <v>0</v>
      </c>
      <c r="D5" s="5">
        <f>'Table 1'!C6</f>
        <v>1</v>
      </c>
      <c r="E5" s="5" t="str">
        <f>'Table 1'!D6</f>
        <v>Bisphenols</v>
      </c>
      <c r="F5" s="8" t="str">
        <f>'Table 1'!E6</f>
        <v>C</v>
      </c>
      <c r="G5" s="8" t="str">
        <f>'Table 1'!F6</f>
        <v>BPF</v>
      </c>
      <c r="H5" s="20" t="str">
        <f>'Table 1'!G6</f>
        <v>620-92-8</v>
      </c>
      <c r="I5" s="24" t="s">
        <v>55</v>
      </c>
      <c r="J5" s="28" t="s">
        <v>55</v>
      </c>
      <c r="K5" s="28" t="s">
        <v>55</v>
      </c>
      <c r="L5" s="28" t="s">
        <v>55</v>
      </c>
      <c r="M5" s="28" t="s">
        <v>55</v>
      </c>
      <c r="N5" s="28" t="s">
        <v>55</v>
      </c>
      <c r="O5" s="28" t="s">
        <v>55</v>
      </c>
      <c r="P5" s="28" t="s">
        <v>55</v>
      </c>
      <c r="Q5" s="28" t="s">
        <v>55</v>
      </c>
      <c r="R5" s="28" t="s">
        <v>55</v>
      </c>
      <c r="S5" s="28" t="s">
        <v>55</v>
      </c>
      <c r="T5" s="28" t="s">
        <v>55</v>
      </c>
      <c r="U5" s="28" t="s">
        <v>55</v>
      </c>
      <c r="V5" s="28" t="s">
        <v>55</v>
      </c>
      <c r="W5" s="28" t="s">
        <v>55</v>
      </c>
      <c r="X5" s="28" t="s">
        <v>55</v>
      </c>
      <c r="Y5" s="28" t="s">
        <v>55</v>
      </c>
      <c r="Z5" s="28" t="s">
        <v>55</v>
      </c>
      <c r="AA5" s="28" t="s">
        <v>55</v>
      </c>
      <c r="AB5" s="28" t="s">
        <v>55</v>
      </c>
      <c r="AC5" s="28" t="s">
        <v>55</v>
      </c>
      <c r="AD5" s="28" t="s">
        <v>55</v>
      </c>
      <c r="AE5" s="28" t="s">
        <v>55</v>
      </c>
      <c r="AF5" s="28" t="s">
        <v>55</v>
      </c>
      <c r="AG5" s="28" t="s">
        <v>55</v>
      </c>
      <c r="AH5" s="28" t="s">
        <v>55</v>
      </c>
      <c r="AI5" s="28" t="s">
        <v>55</v>
      </c>
      <c r="AJ5" s="28" t="s">
        <v>55</v>
      </c>
      <c r="AK5" s="28" t="s">
        <v>55</v>
      </c>
      <c r="AL5" s="28" t="s">
        <v>55</v>
      </c>
      <c r="AM5" s="28" t="s">
        <v>55</v>
      </c>
      <c r="AN5" s="28" t="s">
        <v>55</v>
      </c>
      <c r="AO5" s="29" t="s">
        <v>55</v>
      </c>
      <c r="AQ5" s="129" t="str">
        <f t="shared" ca="1" si="1"/>
        <v/>
      </c>
      <c r="AR5" s="129" t="str">
        <f t="shared" ca="1" si="2"/>
        <v/>
      </c>
      <c r="AS5" s="129" t="str">
        <f t="shared" ca="1" si="3"/>
        <v/>
      </c>
      <c r="AT5" s="129" t="str">
        <f t="shared" ca="1" si="4"/>
        <v/>
      </c>
    </row>
    <row r="6" spans="1:46" ht="13" x14ac:dyDescent="0.3">
      <c r="A6" s="48" t="s">
        <v>471</v>
      </c>
      <c r="B6" s="23">
        <f t="shared" si="0"/>
        <v>0</v>
      </c>
      <c r="C6" s="5">
        <f>'Table 1'!B7</f>
        <v>0</v>
      </c>
      <c r="D6" s="5">
        <f>'Table 1'!C7</f>
        <v>1</v>
      </c>
      <c r="E6" s="5" t="str">
        <f>'Table 1'!D7</f>
        <v>Bisphenols</v>
      </c>
      <c r="F6" s="5" t="str">
        <f>'Table 1'!E7</f>
        <v>C</v>
      </c>
      <c r="G6" s="5" t="str">
        <f>'Table 1'!F7</f>
        <v>BPB</v>
      </c>
      <c r="H6" s="14" t="str">
        <f>'Table 1'!G7</f>
        <v>77-40-7</v>
      </c>
      <c r="I6" s="24" t="s">
        <v>55</v>
      </c>
      <c r="J6" s="28" t="s">
        <v>55</v>
      </c>
      <c r="K6" s="28" t="s">
        <v>55</v>
      </c>
      <c r="L6" s="28" t="s">
        <v>55</v>
      </c>
      <c r="M6" s="28" t="s">
        <v>55</v>
      </c>
      <c r="N6" s="28" t="s">
        <v>55</v>
      </c>
      <c r="O6" s="28" t="s">
        <v>55</v>
      </c>
      <c r="P6" s="28" t="s">
        <v>55</v>
      </c>
      <c r="Q6" s="28" t="s">
        <v>55</v>
      </c>
      <c r="R6" s="28" t="s">
        <v>55</v>
      </c>
      <c r="S6" s="28" t="s">
        <v>55</v>
      </c>
      <c r="T6" s="28" t="s">
        <v>55</v>
      </c>
      <c r="U6" s="28" t="s">
        <v>55</v>
      </c>
      <c r="V6" s="28" t="s">
        <v>55</v>
      </c>
      <c r="W6" s="28" t="s">
        <v>55</v>
      </c>
      <c r="X6" s="28" t="s">
        <v>55</v>
      </c>
      <c r="Y6" s="28" t="s">
        <v>55</v>
      </c>
      <c r="Z6" s="28" t="s">
        <v>55</v>
      </c>
      <c r="AA6" s="28" t="s">
        <v>55</v>
      </c>
      <c r="AB6" s="28" t="s">
        <v>55</v>
      </c>
      <c r="AC6" s="28" t="s">
        <v>55</v>
      </c>
      <c r="AD6" s="28" t="s">
        <v>55</v>
      </c>
      <c r="AE6" s="28" t="s">
        <v>55</v>
      </c>
      <c r="AF6" s="28" t="s">
        <v>55</v>
      </c>
      <c r="AG6" s="28" t="s">
        <v>55</v>
      </c>
      <c r="AH6" s="28" t="s">
        <v>55</v>
      </c>
      <c r="AI6" s="28" t="s">
        <v>55</v>
      </c>
      <c r="AJ6" s="28" t="s">
        <v>55</v>
      </c>
      <c r="AK6" s="28" t="s">
        <v>55</v>
      </c>
      <c r="AL6" s="28" t="s">
        <v>55</v>
      </c>
      <c r="AM6" s="28" t="s">
        <v>55</v>
      </c>
      <c r="AN6" s="28" t="s">
        <v>55</v>
      </c>
      <c r="AO6" s="29" t="s">
        <v>55</v>
      </c>
      <c r="AQ6" s="129" t="str">
        <f t="shared" ca="1" si="1"/>
        <v/>
      </c>
      <c r="AR6" s="129" t="str">
        <f t="shared" ca="1" si="2"/>
        <v/>
      </c>
      <c r="AS6" s="129" t="str">
        <f t="shared" ca="1" si="3"/>
        <v/>
      </c>
      <c r="AT6" s="129" t="str">
        <f t="shared" ca="1" si="4"/>
        <v/>
      </c>
    </row>
    <row r="7" spans="1:46" ht="13" x14ac:dyDescent="0.3">
      <c r="A7" s="48" t="s">
        <v>471</v>
      </c>
      <c r="B7" s="23">
        <f t="shared" si="0"/>
        <v>0</v>
      </c>
      <c r="C7" s="5">
        <f>'Table 1'!B8</f>
        <v>0</v>
      </c>
      <c r="D7" s="5">
        <f>'Table 1'!C8</f>
        <v>1</v>
      </c>
      <c r="E7" s="5" t="str">
        <f>'Table 1'!D8</f>
        <v>Bisphenols</v>
      </c>
      <c r="F7" s="5" t="str">
        <f>'Table 1'!E8</f>
        <v>C</v>
      </c>
      <c r="G7" s="5" t="str">
        <f>'Table 1'!F8</f>
        <v>BPAF</v>
      </c>
      <c r="H7" s="14" t="str">
        <f>'Table 1'!G8</f>
        <v>1478-61-1</v>
      </c>
      <c r="I7" s="24" t="s">
        <v>55</v>
      </c>
      <c r="J7" s="28" t="s">
        <v>55</v>
      </c>
      <c r="K7" s="28" t="s">
        <v>55</v>
      </c>
      <c r="L7" s="28" t="s">
        <v>55</v>
      </c>
      <c r="M7" s="28" t="s">
        <v>55</v>
      </c>
      <c r="N7" s="28" t="s">
        <v>55</v>
      </c>
      <c r="O7" s="28" t="s">
        <v>55</v>
      </c>
      <c r="P7" s="28" t="s">
        <v>55</v>
      </c>
      <c r="Q7" s="28" t="s">
        <v>55</v>
      </c>
      <c r="R7" s="28" t="s">
        <v>55</v>
      </c>
      <c r="S7" s="28" t="s">
        <v>55</v>
      </c>
      <c r="T7" s="28" t="s">
        <v>55</v>
      </c>
      <c r="U7" s="28" t="s">
        <v>55</v>
      </c>
      <c r="V7" s="28" t="s">
        <v>55</v>
      </c>
      <c r="W7" s="28" t="s">
        <v>55</v>
      </c>
      <c r="X7" s="28" t="s">
        <v>55</v>
      </c>
      <c r="Y7" s="28" t="s">
        <v>55</v>
      </c>
      <c r="Z7" s="28" t="s">
        <v>55</v>
      </c>
      <c r="AA7" s="28" t="s">
        <v>55</v>
      </c>
      <c r="AB7" s="28" t="s">
        <v>55</v>
      </c>
      <c r="AC7" s="28" t="s">
        <v>55</v>
      </c>
      <c r="AD7" s="28" t="s">
        <v>55</v>
      </c>
      <c r="AE7" s="28" t="s">
        <v>55</v>
      </c>
      <c r="AF7" s="28" t="s">
        <v>55</v>
      </c>
      <c r="AG7" s="28" t="s">
        <v>55</v>
      </c>
      <c r="AH7" s="28" t="s">
        <v>55</v>
      </c>
      <c r="AI7" s="28" t="s">
        <v>55</v>
      </c>
      <c r="AJ7" s="28" t="s">
        <v>55</v>
      </c>
      <c r="AK7" s="28" t="s">
        <v>55</v>
      </c>
      <c r="AL7" s="28" t="s">
        <v>55</v>
      </c>
      <c r="AM7" s="28" t="s">
        <v>55</v>
      </c>
      <c r="AN7" s="28" t="s">
        <v>55</v>
      </c>
      <c r="AO7" s="29" t="s">
        <v>55</v>
      </c>
      <c r="AQ7" s="129" t="str">
        <f t="shared" ca="1" si="1"/>
        <v/>
      </c>
      <c r="AR7" s="129" t="str">
        <f t="shared" ca="1" si="2"/>
        <v/>
      </c>
      <c r="AS7" s="129" t="str">
        <f t="shared" ca="1" si="3"/>
        <v/>
      </c>
      <c r="AT7" s="129" t="str">
        <f t="shared" ca="1" si="4"/>
        <v/>
      </c>
    </row>
    <row r="8" spans="1:46" ht="13" x14ac:dyDescent="0.3">
      <c r="A8" s="48" t="s">
        <v>471</v>
      </c>
      <c r="B8" s="23">
        <f t="shared" si="0"/>
        <v>0</v>
      </c>
      <c r="C8" s="5">
        <f>'Table 1'!B9</f>
        <v>0</v>
      </c>
      <c r="D8" s="5">
        <f>'Table 1'!C9</f>
        <v>1</v>
      </c>
      <c r="E8" s="5" t="str">
        <f>'Table 1'!D9</f>
        <v>Bisphenols</v>
      </c>
      <c r="F8" s="5" t="str">
        <f>'Table 1'!E9</f>
        <v>C</v>
      </c>
      <c r="G8" s="5" t="str">
        <f>'Table 1'!F9</f>
        <v>BPAP</v>
      </c>
      <c r="H8" s="14" t="str">
        <f>'Table 1'!G9</f>
        <v>1571-75-1</v>
      </c>
      <c r="I8" s="24" t="s">
        <v>55</v>
      </c>
      <c r="J8" s="28" t="s">
        <v>55</v>
      </c>
      <c r="K8" s="28" t="s">
        <v>55</v>
      </c>
      <c r="L8" s="28" t="s">
        <v>55</v>
      </c>
      <c r="M8" s="28" t="s">
        <v>55</v>
      </c>
      <c r="N8" s="28" t="s">
        <v>55</v>
      </c>
      <c r="O8" s="28" t="s">
        <v>55</v>
      </c>
      <c r="P8" s="28" t="s">
        <v>55</v>
      </c>
      <c r="Q8" s="28" t="s">
        <v>55</v>
      </c>
      <c r="R8" s="28" t="s">
        <v>55</v>
      </c>
      <c r="S8" s="28" t="s">
        <v>55</v>
      </c>
      <c r="T8" s="28" t="s">
        <v>55</v>
      </c>
      <c r="U8" s="28" t="s">
        <v>55</v>
      </c>
      <c r="V8" s="28" t="s">
        <v>55</v>
      </c>
      <c r="W8" s="28" t="s">
        <v>55</v>
      </c>
      <c r="X8" s="28" t="s">
        <v>55</v>
      </c>
      <c r="Y8" s="28" t="s">
        <v>55</v>
      </c>
      <c r="Z8" s="28" t="s">
        <v>55</v>
      </c>
      <c r="AA8" s="28" t="s">
        <v>55</v>
      </c>
      <c r="AB8" s="28" t="s">
        <v>55</v>
      </c>
      <c r="AC8" s="28" t="s">
        <v>55</v>
      </c>
      <c r="AD8" s="28" t="s">
        <v>55</v>
      </c>
      <c r="AE8" s="28" t="s">
        <v>55</v>
      </c>
      <c r="AF8" s="28" t="s">
        <v>55</v>
      </c>
      <c r="AG8" s="28" t="s">
        <v>55</v>
      </c>
      <c r="AH8" s="28" t="s">
        <v>55</v>
      </c>
      <c r="AI8" s="28" t="s">
        <v>55</v>
      </c>
      <c r="AJ8" s="28" t="s">
        <v>55</v>
      </c>
      <c r="AK8" s="28" t="s">
        <v>55</v>
      </c>
      <c r="AL8" s="28" t="s">
        <v>55</v>
      </c>
      <c r="AM8" s="28" t="s">
        <v>55</v>
      </c>
      <c r="AN8" s="28" t="s">
        <v>55</v>
      </c>
      <c r="AO8" s="29" t="s">
        <v>55</v>
      </c>
      <c r="AQ8" s="129" t="str">
        <f t="shared" ca="1" si="1"/>
        <v/>
      </c>
      <c r="AR8" s="129" t="str">
        <f t="shared" ca="1" si="2"/>
        <v/>
      </c>
      <c r="AS8" s="129" t="str">
        <f t="shared" ca="1" si="3"/>
        <v/>
      </c>
      <c r="AT8" s="129" t="str">
        <f t="shared" ca="1" si="4"/>
        <v/>
      </c>
    </row>
    <row r="9" spans="1:46" ht="13" x14ac:dyDescent="0.3">
      <c r="A9" s="48" t="s">
        <v>471</v>
      </c>
      <c r="B9" s="23">
        <f t="shared" si="0"/>
        <v>0</v>
      </c>
      <c r="C9" s="5">
        <f>'Table 1'!B10</f>
        <v>0</v>
      </c>
      <c r="D9" s="5">
        <f>'Table 1'!C10</f>
        <v>1</v>
      </c>
      <c r="E9" s="5" t="str">
        <f>'Table 1'!D10</f>
        <v>Bisphenols</v>
      </c>
      <c r="F9" s="5" t="str">
        <f>'Table 1'!E10</f>
        <v>C</v>
      </c>
      <c r="G9" s="5" t="str">
        <f>'Table 1'!F10</f>
        <v>BPBP</v>
      </c>
      <c r="H9" s="14" t="str">
        <f>'Table 1'!G10</f>
        <v>24038-68-4</v>
      </c>
      <c r="I9" s="24" t="s">
        <v>55</v>
      </c>
      <c r="J9" s="28" t="s">
        <v>55</v>
      </c>
      <c r="K9" s="28" t="s">
        <v>55</v>
      </c>
      <c r="L9" s="28" t="s">
        <v>55</v>
      </c>
      <c r="M9" s="28" t="s">
        <v>55</v>
      </c>
      <c r="N9" s="28" t="s">
        <v>55</v>
      </c>
      <c r="O9" s="28" t="s">
        <v>55</v>
      </c>
      <c r="P9" s="28" t="s">
        <v>55</v>
      </c>
      <c r="Q9" s="28" t="s">
        <v>55</v>
      </c>
      <c r="R9" s="28" t="s">
        <v>55</v>
      </c>
      <c r="S9" s="28" t="s">
        <v>55</v>
      </c>
      <c r="T9" s="28" t="s">
        <v>55</v>
      </c>
      <c r="U9" s="28" t="s">
        <v>55</v>
      </c>
      <c r="V9" s="28" t="s">
        <v>55</v>
      </c>
      <c r="W9" s="28" t="s">
        <v>55</v>
      </c>
      <c r="X9" s="28" t="s">
        <v>55</v>
      </c>
      <c r="Y9" s="28" t="s">
        <v>55</v>
      </c>
      <c r="Z9" s="28" t="s">
        <v>55</v>
      </c>
      <c r="AA9" s="28" t="s">
        <v>55</v>
      </c>
      <c r="AB9" s="28" t="s">
        <v>55</v>
      </c>
      <c r="AC9" s="28" t="s">
        <v>55</v>
      </c>
      <c r="AD9" s="28" t="s">
        <v>55</v>
      </c>
      <c r="AE9" s="28" t="s">
        <v>55</v>
      </c>
      <c r="AF9" s="28" t="s">
        <v>55</v>
      </c>
      <c r="AG9" s="28" t="s">
        <v>55</v>
      </c>
      <c r="AH9" s="28" t="s">
        <v>55</v>
      </c>
      <c r="AI9" s="28" t="s">
        <v>55</v>
      </c>
      <c r="AJ9" s="28" t="s">
        <v>55</v>
      </c>
      <c r="AK9" s="28" t="s">
        <v>55</v>
      </c>
      <c r="AL9" s="28" t="s">
        <v>55</v>
      </c>
      <c r="AM9" s="28" t="s">
        <v>55</v>
      </c>
      <c r="AN9" s="28" t="s">
        <v>55</v>
      </c>
      <c r="AO9" s="29" t="s">
        <v>55</v>
      </c>
      <c r="AQ9" s="129" t="str">
        <f t="shared" ca="1" si="1"/>
        <v/>
      </c>
      <c r="AR9" s="129" t="str">
        <f t="shared" ca="1" si="2"/>
        <v/>
      </c>
      <c r="AS9" s="129" t="str">
        <f t="shared" ca="1" si="3"/>
        <v/>
      </c>
      <c r="AT9" s="129" t="str">
        <f t="shared" ca="1" si="4"/>
        <v/>
      </c>
    </row>
    <row r="10" spans="1:46" ht="13" x14ac:dyDescent="0.3">
      <c r="A10" s="48" t="s">
        <v>471</v>
      </c>
      <c r="B10" s="23">
        <f t="shared" si="0"/>
        <v>0</v>
      </c>
      <c r="C10" s="5">
        <f>'Table 1'!B11</f>
        <v>0</v>
      </c>
      <c r="D10" s="5">
        <f>'Table 1'!C11</f>
        <v>1</v>
      </c>
      <c r="E10" s="5" t="str">
        <f>'Table 1'!D11</f>
        <v>Bisphenols</v>
      </c>
      <c r="F10" s="5" t="str">
        <f>'Table 1'!E11</f>
        <v>C</v>
      </c>
      <c r="G10" s="5" t="str">
        <f>'Table 1'!F11</f>
        <v>BPC</v>
      </c>
      <c r="H10" s="14" t="str">
        <f>'Table 1'!G11</f>
        <v>79-97-0</v>
      </c>
      <c r="I10" s="24" t="s">
        <v>55</v>
      </c>
      <c r="J10" s="28" t="s">
        <v>55</v>
      </c>
      <c r="K10" s="28" t="s">
        <v>55</v>
      </c>
      <c r="L10" s="28" t="s">
        <v>55</v>
      </c>
      <c r="M10" s="28" t="s">
        <v>55</v>
      </c>
      <c r="N10" s="28" t="s">
        <v>55</v>
      </c>
      <c r="O10" s="28" t="s">
        <v>55</v>
      </c>
      <c r="P10" s="28" t="s">
        <v>55</v>
      </c>
      <c r="Q10" s="28" t="s">
        <v>55</v>
      </c>
      <c r="R10" s="28" t="s">
        <v>55</v>
      </c>
      <c r="S10" s="28" t="s">
        <v>55</v>
      </c>
      <c r="T10" s="28" t="s">
        <v>55</v>
      </c>
      <c r="U10" s="28" t="s">
        <v>55</v>
      </c>
      <c r="V10" s="28" t="s">
        <v>55</v>
      </c>
      <c r="W10" s="28" t="s">
        <v>55</v>
      </c>
      <c r="X10" s="28" t="s">
        <v>55</v>
      </c>
      <c r="Y10" s="28" t="s">
        <v>55</v>
      </c>
      <c r="Z10" s="28" t="s">
        <v>55</v>
      </c>
      <c r="AA10" s="28" t="s">
        <v>55</v>
      </c>
      <c r="AB10" s="28" t="s">
        <v>55</v>
      </c>
      <c r="AC10" s="28" t="s">
        <v>55</v>
      </c>
      <c r="AD10" s="28" t="s">
        <v>55</v>
      </c>
      <c r="AE10" s="28" t="s">
        <v>55</v>
      </c>
      <c r="AF10" s="28" t="s">
        <v>55</v>
      </c>
      <c r="AG10" s="28" t="s">
        <v>55</v>
      </c>
      <c r="AH10" s="28" t="s">
        <v>55</v>
      </c>
      <c r="AI10" s="28" t="s">
        <v>55</v>
      </c>
      <c r="AJ10" s="28" t="s">
        <v>55</v>
      </c>
      <c r="AK10" s="28" t="s">
        <v>55</v>
      </c>
      <c r="AL10" s="28" t="s">
        <v>55</v>
      </c>
      <c r="AM10" s="28" t="s">
        <v>55</v>
      </c>
      <c r="AN10" s="28" t="s">
        <v>55</v>
      </c>
      <c r="AO10" s="29" t="s">
        <v>55</v>
      </c>
      <c r="AQ10" s="129" t="str">
        <f t="shared" ca="1" si="1"/>
        <v/>
      </c>
      <c r="AR10" s="129" t="str">
        <f t="shared" ca="1" si="2"/>
        <v/>
      </c>
      <c r="AS10" s="129" t="str">
        <f t="shared" ca="1" si="3"/>
        <v/>
      </c>
      <c r="AT10" s="129" t="str">
        <f t="shared" ca="1" si="4"/>
        <v/>
      </c>
    </row>
    <row r="11" spans="1:46" ht="13" x14ac:dyDescent="0.3">
      <c r="A11" s="48" t="s">
        <v>471</v>
      </c>
      <c r="B11" s="23">
        <f t="shared" si="0"/>
        <v>0</v>
      </c>
      <c r="C11" s="5">
        <f>'Table 1'!B12</f>
        <v>0</v>
      </c>
      <c r="D11" s="5">
        <f>'Table 1'!C12</f>
        <v>1</v>
      </c>
      <c r="E11" s="5" t="str">
        <f>'Table 1'!D12</f>
        <v>Bisphenols</v>
      </c>
      <c r="F11" s="5" t="str">
        <f>'Table 1'!E12</f>
        <v>C</v>
      </c>
      <c r="G11" s="5" t="str">
        <f>'Table 1'!F12</f>
        <v>BPCI2</v>
      </c>
      <c r="H11" s="14" t="str">
        <f>'Table 1'!G12</f>
        <v>14868-03-2</v>
      </c>
      <c r="I11" s="24" t="s">
        <v>55</v>
      </c>
      <c r="J11" s="28" t="s">
        <v>55</v>
      </c>
      <c r="K11" s="28" t="s">
        <v>55</v>
      </c>
      <c r="L11" s="28" t="s">
        <v>55</v>
      </c>
      <c r="M11" s="28" t="s">
        <v>55</v>
      </c>
      <c r="N11" s="28" t="s">
        <v>55</v>
      </c>
      <c r="O11" s="28" t="s">
        <v>55</v>
      </c>
      <c r="P11" s="28" t="s">
        <v>55</v>
      </c>
      <c r="Q11" s="28" t="s">
        <v>55</v>
      </c>
      <c r="R11" s="28" t="s">
        <v>55</v>
      </c>
      <c r="S11" s="28" t="s">
        <v>55</v>
      </c>
      <c r="T11" s="28" t="s">
        <v>55</v>
      </c>
      <c r="U11" s="28" t="s">
        <v>55</v>
      </c>
      <c r="V11" s="28" t="s">
        <v>55</v>
      </c>
      <c r="W11" s="28" t="s">
        <v>55</v>
      </c>
      <c r="X11" s="28" t="s">
        <v>55</v>
      </c>
      <c r="Y11" s="28" t="s">
        <v>55</v>
      </c>
      <c r="Z11" s="28" t="s">
        <v>55</v>
      </c>
      <c r="AA11" s="28" t="s">
        <v>55</v>
      </c>
      <c r="AB11" s="28" t="s">
        <v>55</v>
      </c>
      <c r="AC11" s="28" t="s">
        <v>55</v>
      </c>
      <c r="AD11" s="28" t="s">
        <v>55</v>
      </c>
      <c r="AE11" s="28" t="s">
        <v>55</v>
      </c>
      <c r="AF11" s="28" t="s">
        <v>55</v>
      </c>
      <c r="AG11" s="28" t="s">
        <v>55</v>
      </c>
      <c r="AH11" s="28" t="s">
        <v>55</v>
      </c>
      <c r="AI11" s="28" t="s">
        <v>55</v>
      </c>
      <c r="AJ11" s="28" t="s">
        <v>55</v>
      </c>
      <c r="AK11" s="28" t="s">
        <v>55</v>
      </c>
      <c r="AL11" s="28" t="s">
        <v>55</v>
      </c>
      <c r="AM11" s="28" t="s">
        <v>55</v>
      </c>
      <c r="AN11" s="28" t="s">
        <v>55</v>
      </c>
      <c r="AO11" s="29" t="s">
        <v>55</v>
      </c>
      <c r="AQ11" s="129" t="str">
        <f t="shared" ca="1" si="1"/>
        <v/>
      </c>
      <c r="AR11" s="129" t="str">
        <f t="shared" ca="1" si="2"/>
        <v/>
      </c>
      <c r="AS11" s="129" t="str">
        <f t="shared" ca="1" si="3"/>
        <v/>
      </c>
      <c r="AT11" s="129" t="str">
        <f t="shared" ca="1" si="4"/>
        <v/>
      </c>
    </row>
    <row r="12" spans="1:46" ht="13" x14ac:dyDescent="0.3">
      <c r="A12" s="48" t="s">
        <v>471</v>
      </c>
      <c r="B12" s="23">
        <f t="shared" si="0"/>
        <v>0</v>
      </c>
      <c r="C12" s="5">
        <f>'Table 1'!B13</f>
        <v>0</v>
      </c>
      <c r="D12" s="5">
        <f>'Table 1'!C13</f>
        <v>1</v>
      </c>
      <c r="E12" s="5" t="str">
        <f>'Table 1'!D13</f>
        <v>Bisphenols</v>
      </c>
      <c r="F12" s="5" t="str">
        <f>'Table 1'!E13</f>
        <v>C</v>
      </c>
      <c r="G12" s="5" t="str">
        <f>'Table 1'!F13</f>
        <v>BPE</v>
      </c>
      <c r="H12" s="14" t="str">
        <f>'Table 1'!G13</f>
        <v>2081-08-5</v>
      </c>
      <c r="I12" s="24" t="s">
        <v>55</v>
      </c>
      <c r="J12" s="28" t="s">
        <v>55</v>
      </c>
      <c r="K12" s="28" t="s">
        <v>55</v>
      </c>
      <c r="L12" s="28" t="s">
        <v>55</v>
      </c>
      <c r="M12" s="28" t="s">
        <v>55</v>
      </c>
      <c r="N12" s="28" t="s">
        <v>55</v>
      </c>
      <c r="O12" s="28" t="s">
        <v>55</v>
      </c>
      <c r="P12" s="28" t="s">
        <v>55</v>
      </c>
      <c r="Q12" s="28" t="s">
        <v>55</v>
      </c>
      <c r="R12" s="28" t="s">
        <v>55</v>
      </c>
      <c r="S12" s="28" t="s">
        <v>55</v>
      </c>
      <c r="T12" s="28" t="s">
        <v>55</v>
      </c>
      <c r="U12" s="28" t="s">
        <v>55</v>
      </c>
      <c r="V12" s="28" t="s">
        <v>55</v>
      </c>
      <c r="W12" s="28" t="s">
        <v>55</v>
      </c>
      <c r="X12" s="28" t="s">
        <v>55</v>
      </c>
      <c r="Y12" s="28" t="s">
        <v>55</v>
      </c>
      <c r="Z12" s="28" t="s">
        <v>55</v>
      </c>
      <c r="AA12" s="28" t="s">
        <v>55</v>
      </c>
      <c r="AB12" s="28" t="s">
        <v>55</v>
      </c>
      <c r="AC12" s="28" t="s">
        <v>55</v>
      </c>
      <c r="AD12" s="28" t="s">
        <v>55</v>
      </c>
      <c r="AE12" s="28" t="s">
        <v>55</v>
      </c>
      <c r="AF12" s="28" t="s">
        <v>55</v>
      </c>
      <c r="AG12" s="28" t="s">
        <v>55</v>
      </c>
      <c r="AH12" s="28" t="s">
        <v>55</v>
      </c>
      <c r="AI12" s="28" t="s">
        <v>55</v>
      </c>
      <c r="AJ12" s="28" t="s">
        <v>55</v>
      </c>
      <c r="AK12" s="28" t="s">
        <v>55</v>
      </c>
      <c r="AL12" s="28" t="s">
        <v>55</v>
      </c>
      <c r="AM12" s="28" t="s">
        <v>55</v>
      </c>
      <c r="AN12" s="28" t="s">
        <v>55</v>
      </c>
      <c r="AO12" s="29" t="s">
        <v>55</v>
      </c>
      <c r="AQ12" s="129" t="str">
        <f t="shared" ca="1" si="1"/>
        <v/>
      </c>
      <c r="AR12" s="129" t="str">
        <f t="shared" ca="1" si="2"/>
        <v/>
      </c>
      <c r="AS12" s="129" t="str">
        <f t="shared" ca="1" si="3"/>
        <v/>
      </c>
      <c r="AT12" s="129" t="str">
        <f t="shared" ca="1" si="4"/>
        <v/>
      </c>
    </row>
    <row r="13" spans="1:46" ht="13" x14ac:dyDescent="0.3">
      <c r="A13" s="48" t="s">
        <v>471</v>
      </c>
      <c r="B13" s="23">
        <f t="shared" si="0"/>
        <v>0</v>
      </c>
      <c r="C13" s="5">
        <f>'Table 1'!B14</f>
        <v>0</v>
      </c>
      <c r="D13" s="5">
        <f>'Table 1'!C14</f>
        <v>1</v>
      </c>
      <c r="E13" s="5" t="str">
        <f>'Table 1'!D14</f>
        <v>Bisphenols</v>
      </c>
      <c r="F13" s="5" t="str">
        <f>'Table 1'!E14</f>
        <v>C</v>
      </c>
      <c r="G13" s="5" t="str">
        <f>'Table 1'!F14</f>
        <v>BPPH</v>
      </c>
      <c r="H13" s="14" t="str">
        <f>'Table 1'!G14</f>
        <v>1844-01-5</v>
      </c>
      <c r="I13" s="24" t="s">
        <v>55</v>
      </c>
      <c r="J13" s="28" t="s">
        <v>55</v>
      </c>
      <c r="K13" s="28" t="s">
        <v>55</v>
      </c>
      <c r="L13" s="28" t="s">
        <v>55</v>
      </c>
      <c r="M13" s="28" t="s">
        <v>55</v>
      </c>
      <c r="N13" s="28" t="s">
        <v>55</v>
      </c>
      <c r="O13" s="28" t="s">
        <v>55</v>
      </c>
      <c r="P13" s="28" t="s">
        <v>55</v>
      </c>
      <c r="Q13" s="28" t="s">
        <v>55</v>
      </c>
      <c r="R13" s="28" t="s">
        <v>55</v>
      </c>
      <c r="S13" s="28" t="s">
        <v>55</v>
      </c>
      <c r="T13" s="28" t="s">
        <v>55</v>
      </c>
      <c r="U13" s="28" t="s">
        <v>55</v>
      </c>
      <c r="V13" s="28" t="s">
        <v>55</v>
      </c>
      <c r="W13" s="28" t="s">
        <v>55</v>
      </c>
      <c r="X13" s="28" t="s">
        <v>55</v>
      </c>
      <c r="Y13" s="28" t="s">
        <v>55</v>
      </c>
      <c r="Z13" s="28" t="s">
        <v>55</v>
      </c>
      <c r="AA13" s="28" t="s">
        <v>55</v>
      </c>
      <c r="AB13" s="28" t="s">
        <v>55</v>
      </c>
      <c r="AC13" s="28" t="s">
        <v>55</v>
      </c>
      <c r="AD13" s="28" t="s">
        <v>55</v>
      </c>
      <c r="AE13" s="28" t="s">
        <v>55</v>
      </c>
      <c r="AF13" s="28" t="s">
        <v>55</v>
      </c>
      <c r="AG13" s="28" t="s">
        <v>55</v>
      </c>
      <c r="AH13" s="28" t="s">
        <v>55</v>
      </c>
      <c r="AI13" s="28" t="s">
        <v>55</v>
      </c>
      <c r="AJ13" s="28" t="s">
        <v>55</v>
      </c>
      <c r="AK13" s="28" t="s">
        <v>55</v>
      </c>
      <c r="AL13" s="28" t="s">
        <v>55</v>
      </c>
      <c r="AM13" s="28" t="s">
        <v>55</v>
      </c>
      <c r="AN13" s="28" t="s">
        <v>55</v>
      </c>
      <c r="AO13" s="29" t="s">
        <v>55</v>
      </c>
      <c r="AQ13" s="129" t="str">
        <f t="shared" ca="1" si="1"/>
        <v/>
      </c>
      <c r="AR13" s="129" t="str">
        <f t="shared" ca="1" si="2"/>
        <v/>
      </c>
      <c r="AS13" s="129" t="str">
        <f t="shared" ca="1" si="3"/>
        <v/>
      </c>
      <c r="AT13" s="129" t="str">
        <f t="shared" ca="1" si="4"/>
        <v/>
      </c>
    </row>
    <row r="14" spans="1:46" ht="13" x14ac:dyDescent="0.3">
      <c r="A14" s="48" t="s">
        <v>471</v>
      </c>
      <c r="B14" s="23">
        <f t="shared" si="0"/>
        <v>0</v>
      </c>
      <c r="C14" s="5">
        <f>'Table 1'!B15</f>
        <v>0</v>
      </c>
      <c r="D14" s="5">
        <f>'Table 1'!C15</f>
        <v>1</v>
      </c>
      <c r="E14" s="5" t="str">
        <f>'Table 1'!D15</f>
        <v>Bisphenols</v>
      </c>
      <c r="F14" s="5" t="str">
        <f>'Table 1'!E15</f>
        <v>C</v>
      </c>
      <c r="G14" s="5" t="str">
        <f>'Table 1'!F15</f>
        <v>BPM</v>
      </c>
      <c r="H14" s="14" t="str">
        <f>'Table 1'!G15</f>
        <v>13595-25-0</v>
      </c>
      <c r="I14" s="24" t="s">
        <v>55</v>
      </c>
      <c r="J14" s="28" t="s">
        <v>55</v>
      </c>
      <c r="K14" s="28" t="s">
        <v>55</v>
      </c>
      <c r="L14" s="28" t="s">
        <v>55</v>
      </c>
      <c r="M14" s="28" t="s">
        <v>55</v>
      </c>
      <c r="N14" s="28" t="s">
        <v>55</v>
      </c>
      <c r="O14" s="28" t="s">
        <v>55</v>
      </c>
      <c r="P14" s="28" t="s">
        <v>55</v>
      </c>
      <c r="Q14" s="28" t="s">
        <v>55</v>
      </c>
      <c r="R14" s="28" t="s">
        <v>55</v>
      </c>
      <c r="S14" s="28" t="s">
        <v>55</v>
      </c>
      <c r="T14" s="28" t="s">
        <v>55</v>
      </c>
      <c r="U14" s="28" t="s">
        <v>55</v>
      </c>
      <c r="V14" s="28" t="s">
        <v>55</v>
      </c>
      <c r="W14" s="28" t="s">
        <v>55</v>
      </c>
      <c r="X14" s="28" t="s">
        <v>55</v>
      </c>
      <c r="Y14" s="28" t="s">
        <v>55</v>
      </c>
      <c r="Z14" s="28" t="s">
        <v>55</v>
      </c>
      <c r="AA14" s="28" t="s">
        <v>55</v>
      </c>
      <c r="AB14" s="28" t="s">
        <v>55</v>
      </c>
      <c r="AC14" s="28" t="s">
        <v>55</v>
      </c>
      <c r="AD14" s="28" t="s">
        <v>55</v>
      </c>
      <c r="AE14" s="28" t="s">
        <v>55</v>
      </c>
      <c r="AF14" s="28" t="s">
        <v>55</v>
      </c>
      <c r="AG14" s="28" t="s">
        <v>55</v>
      </c>
      <c r="AH14" s="28" t="s">
        <v>55</v>
      </c>
      <c r="AI14" s="28" t="s">
        <v>55</v>
      </c>
      <c r="AJ14" s="28" t="s">
        <v>55</v>
      </c>
      <c r="AK14" s="28" t="s">
        <v>55</v>
      </c>
      <c r="AL14" s="28" t="s">
        <v>55</v>
      </c>
      <c r="AM14" s="28" t="s">
        <v>55</v>
      </c>
      <c r="AN14" s="28" t="s">
        <v>55</v>
      </c>
      <c r="AO14" s="29" t="s">
        <v>55</v>
      </c>
      <c r="AQ14" s="129" t="str">
        <f t="shared" ca="1" si="1"/>
        <v/>
      </c>
      <c r="AR14" s="129" t="str">
        <f t="shared" ca="1" si="2"/>
        <v/>
      </c>
      <c r="AS14" s="129" t="str">
        <f t="shared" ca="1" si="3"/>
        <v/>
      </c>
      <c r="AT14" s="129" t="str">
        <f t="shared" ca="1" si="4"/>
        <v/>
      </c>
    </row>
    <row r="15" spans="1:46" ht="13" x14ac:dyDescent="0.3">
      <c r="A15" s="48" t="s">
        <v>471</v>
      </c>
      <c r="B15" s="23">
        <f t="shared" si="0"/>
        <v>0</v>
      </c>
      <c r="C15" s="5">
        <f>'Table 1'!B16</f>
        <v>0</v>
      </c>
      <c r="D15" s="5">
        <f>'Table 1'!C16</f>
        <v>1</v>
      </c>
      <c r="E15" s="5" t="str">
        <f>'Table 1'!D16</f>
        <v>Bisphenols</v>
      </c>
      <c r="F15" s="5" t="str">
        <f>'Table 1'!E16</f>
        <v>C</v>
      </c>
      <c r="G15" s="5" t="str">
        <f>'Table 1'!F16</f>
        <v>BPP</v>
      </c>
      <c r="H15" s="14" t="str">
        <f>'Table 1'!G16</f>
        <v>2167-51-3</v>
      </c>
      <c r="I15" s="24" t="s">
        <v>55</v>
      </c>
      <c r="J15" s="28" t="s">
        <v>55</v>
      </c>
      <c r="K15" s="28" t="s">
        <v>55</v>
      </c>
      <c r="L15" s="28" t="s">
        <v>55</v>
      </c>
      <c r="M15" s="28" t="s">
        <v>55</v>
      </c>
      <c r="N15" s="28" t="s">
        <v>55</v>
      </c>
      <c r="O15" s="28" t="s">
        <v>55</v>
      </c>
      <c r="P15" s="28" t="s">
        <v>55</v>
      </c>
      <c r="Q15" s="28" t="s">
        <v>55</v>
      </c>
      <c r="R15" s="28" t="s">
        <v>55</v>
      </c>
      <c r="S15" s="28" t="s">
        <v>55</v>
      </c>
      <c r="T15" s="28" t="s">
        <v>55</v>
      </c>
      <c r="U15" s="28" t="s">
        <v>55</v>
      </c>
      <c r="V15" s="28" t="s">
        <v>55</v>
      </c>
      <c r="W15" s="28" t="s">
        <v>55</v>
      </c>
      <c r="X15" s="28" t="s">
        <v>55</v>
      </c>
      <c r="Y15" s="28" t="s">
        <v>55</v>
      </c>
      <c r="Z15" s="28" t="s">
        <v>55</v>
      </c>
      <c r="AA15" s="28" t="s">
        <v>55</v>
      </c>
      <c r="AB15" s="28" t="s">
        <v>55</v>
      </c>
      <c r="AC15" s="28" t="s">
        <v>55</v>
      </c>
      <c r="AD15" s="28" t="s">
        <v>55</v>
      </c>
      <c r="AE15" s="28" t="s">
        <v>55</v>
      </c>
      <c r="AF15" s="28" t="s">
        <v>55</v>
      </c>
      <c r="AG15" s="28" t="s">
        <v>55</v>
      </c>
      <c r="AH15" s="28" t="s">
        <v>55</v>
      </c>
      <c r="AI15" s="28" t="s">
        <v>55</v>
      </c>
      <c r="AJ15" s="28" t="s">
        <v>55</v>
      </c>
      <c r="AK15" s="28" t="s">
        <v>55</v>
      </c>
      <c r="AL15" s="28" t="s">
        <v>55</v>
      </c>
      <c r="AM15" s="28" t="s">
        <v>55</v>
      </c>
      <c r="AN15" s="28" t="s">
        <v>55</v>
      </c>
      <c r="AO15" s="29" t="s">
        <v>55</v>
      </c>
      <c r="AQ15" s="129" t="str">
        <f t="shared" ca="1" si="1"/>
        <v/>
      </c>
      <c r="AR15" s="129" t="str">
        <f t="shared" ca="1" si="2"/>
        <v/>
      </c>
      <c r="AS15" s="129" t="str">
        <f t="shared" ca="1" si="3"/>
        <v/>
      </c>
      <c r="AT15" s="129" t="str">
        <f t="shared" ca="1" si="4"/>
        <v/>
      </c>
    </row>
    <row r="16" spans="1:46" ht="13" x14ac:dyDescent="0.3">
      <c r="A16" s="48" t="s">
        <v>471</v>
      </c>
      <c r="B16" s="23">
        <f t="shared" si="0"/>
        <v>0</v>
      </c>
      <c r="C16" s="5">
        <f>'Table 1'!B17</f>
        <v>0</v>
      </c>
      <c r="D16" s="5">
        <f>'Table 1'!C17</f>
        <v>1</v>
      </c>
      <c r="E16" s="5" t="str">
        <f>'Table 1'!D17</f>
        <v>Bisphenols</v>
      </c>
      <c r="F16" s="5" t="str">
        <f>'Table 1'!E17</f>
        <v>C</v>
      </c>
      <c r="G16" s="5" t="str">
        <f>'Table 1'!F17</f>
        <v>BIS2</v>
      </c>
      <c r="H16" s="14" t="str">
        <f>'Table 1'!G17</f>
        <v>2467-09-9</v>
      </c>
      <c r="I16" s="24" t="s">
        <v>55</v>
      </c>
      <c r="J16" s="28" t="s">
        <v>55</v>
      </c>
      <c r="K16" s="28" t="s">
        <v>55</v>
      </c>
      <c r="L16" s="28" t="s">
        <v>55</v>
      </c>
      <c r="M16" s="28" t="s">
        <v>55</v>
      </c>
      <c r="N16" s="28" t="s">
        <v>55</v>
      </c>
      <c r="O16" s="28" t="s">
        <v>55</v>
      </c>
      <c r="P16" s="28" t="s">
        <v>55</v>
      </c>
      <c r="Q16" s="28" t="s">
        <v>55</v>
      </c>
      <c r="R16" s="28" t="s">
        <v>55</v>
      </c>
      <c r="S16" s="28" t="s">
        <v>55</v>
      </c>
      <c r="T16" s="28" t="s">
        <v>55</v>
      </c>
      <c r="U16" s="28" t="s">
        <v>55</v>
      </c>
      <c r="V16" s="28" t="s">
        <v>55</v>
      </c>
      <c r="W16" s="28" t="s">
        <v>55</v>
      </c>
      <c r="X16" s="28" t="s">
        <v>55</v>
      </c>
      <c r="Y16" s="28" t="s">
        <v>55</v>
      </c>
      <c r="Z16" s="28" t="s">
        <v>55</v>
      </c>
      <c r="AA16" s="28" t="s">
        <v>55</v>
      </c>
      <c r="AB16" s="28" t="s">
        <v>55</v>
      </c>
      <c r="AC16" s="28" t="s">
        <v>55</v>
      </c>
      <c r="AD16" s="28" t="s">
        <v>55</v>
      </c>
      <c r="AE16" s="28" t="s">
        <v>55</v>
      </c>
      <c r="AF16" s="28" t="s">
        <v>55</v>
      </c>
      <c r="AG16" s="28" t="s">
        <v>55</v>
      </c>
      <c r="AH16" s="28" t="s">
        <v>55</v>
      </c>
      <c r="AI16" s="28" t="s">
        <v>55</v>
      </c>
      <c r="AJ16" s="28" t="s">
        <v>55</v>
      </c>
      <c r="AK16" s="28" t="s">
        <v>55</v>
      </c>
      <c r="AL16" s="28" t="s">
        <v>55</v>
      </c>
      <c r="AM16" s="28" t="s">
        <v>55</v>
      </c>
      <c r="AN16" s="28" t="s">
        <v>55</v>
      </c>
      <c r="AO16" s="29" t="s">
        <v>55</v>
      </c>
      <c r="AQ16" s="129" t="str">
        <f t="shared" ca="1" si="1"/>
        <v/>
      </c>
      <c r="AR16" s="129" t="str">
        <f t="shared" ca="1" si="2"/>
        <v/>
      </c>
      <c r="AS16" s="129" t="str">
        <f t="shared" ca="1" si="3"/>
        <v/>
      </c>
      <c r="AT16" s="129" t="str">
        <f t="shared" ca="1" si="4"/>
        <v/>
      </c>
    </row>
    <row r="17" spans="1:46" ht="13" x14ac:dyDescent="0.3">
      <c r="A17" s="48" t="s">
        <v>471</v>
      </c>
      <c r="B17" s="23">
        <f t="shared" si="0"/>
        <v>0</v>
      </c>
      <c r="C17" s="5">
        <f>'Table 1'!B18</f>
        <v>0</v>
      </c>
      <c r="D17" s="5">
        <f>'Table 1'!C18</f>
        <v>1</v>
      </c>
      <c r="E17" s="5" t="str">
        <f>'Table 1'!D18</f>
        <v>Bisphenols</v>
      </c>
      <c r="F17" s="5" t="str">
        <f>'Table 1'!E18</f>
        <v>C</v>
      </c>
      <c r="G17" s="5" t="str">
        <f>'Table 1'!F18</f>
        <v>DHDPE</v>
      </c>
      <c r="H17" s="14" t="str">
        <f>'Table 1'!G18</f>
        <v>1965-09-9</v>
      </c>
      <c r="I17" s="24" t="s">
        <v>55</v>
      </c>
      <c r="J17" s="28" t="s">
        <v>55</v>
      </c>
      <c r="K17" s="28" t="s">
        <v>55</v>
      </c>
      <c r="L17" s="28" t="s">
        <v>55</v>
      </c>
      <c r="M17" s="28" t="s">
        <v>55</v>
      </c>
      <c r="N17" s="28" t="s">
        <v>55</v>
      </c>
      <c r="O17" s="28" t="s">
        <v>55</v>
      </c>
      <c r="P17" s="28" t="s">
        <v>55</v>
      </c>
      <c r="Q17" s="28" t="s">
        <v>55</v>
      </c>
      <c r="R17" s="28" t="s">
        <v>55</v>
      </c>
      <c r="S17" s="28" t="s">
        <v>55</v>
      </c>
      <c r="T17" s="28" t="s">
        <v>55</v>
      </c>
      <c r="U17" s="28" t="s">
        <v>55</v>
      </c>
      <c r="V17" s="28" t="s">
        <v>55</v>
      </c>
      <c r="W17" s="28" t="s">
        <v>55</v>
      </c>
      <c r="X17" s="28" t="s">
        <v>55</v>
      </c>
      <c r="Y17" s="28" t="s">
        <v>55</v>
      </c>
      <c r="Z17" s="28" t="s">
        <v>55</v>
      </c>
      <c r="AA17" s="28" t="s">
        <v>55</v>
      </c>
      <c r="AB17" s="28" t="s">
        <v>55</v>
      </c>
      <c r="AC17" s="28" t="s">
        <v>55</v>
      </c>
      <c r="AD17" s="28" t="s">
        <v>55</v>
      </c>
      <c r="AE17" s="28" t="s">
        <v>55</v>
      </c>
      <c r="AF17" s="28" t="s">
        <v>55</v>
      </c>
      <c r="AG17" s="28" t="s">
        <v>55</v>
      </c>
      <c r="AH17" s="28" t="s">
        <v>55</v>
      </c>
      <c r="AI17" s="28" t="s">
        <v>55</v>
      </c>
      <c r="AJ17" s="28" t="s">
        <v>55</v>
      </c>
      <c r="AK17" s="28" t="s">
        <v>55</v>
      </c>
      <c r="AL17" s="28" t="s">
        <v>55</v>
      </c>
      <c r="AM17" s="28" t="s">
        <v>55</v>
      </c>
      <c r="AN17" s="28" t="s">
        <v>55</v>
      </c>
      <c r="AO17" s="29" t="s">
        <v>55</v>
      </c>
      <c r="AQ17" s="129" t="str">
        <f t="shared" ca="1" si="1"/>
        <v/>
      </c>
      <c r="AR17" s="129" t="str">
        <f t="shared" ca="1" si="2"/>
        <v/>
      </c>
      <c r="AS17" s="129" t="str">
        <f t="shared" ca="1" si="3"/>
        <v/>
      </c>
      <c r="AT17" s="129" t="str">
        <f t="shared" ca="1" si="4"/>
        <v/>
      </c>
    </row>
    <row r="18" spans="1:46" ht="13" x14ac:dyDescent="0.3">
      <c r="A18" s="48" t="s">
        <v>471</v>
      </c>
      <c r="B18" s="23">
        <f t="shared" si="0"/>
        <v>0</v>
      </c>
      <c r="C18" s="5">
        <f>'Table 1'!B19</f>
        <v>0</v>
      </c>
      <c r="D18" s="5">
        <f>'Table 1'!C19</f>
        <v>1</v>
      </c>
      <c r="E18" s="5" t="str">
        <f>'Table 1'!D19</f>
        <v>Bisphenols</v>
      </c>
      <c r="F18" s="5" t="str">
        <f>'Table 1'!E19</f>
        <v>C</v>
      </c>
      <c r="G18" s="5" t="str">
        <f>'Table 1'!F19</f>
        <v>BPFL</v>
      </c>
      <c r="H18" s="14" t="str">
        <f>'Table 1'!G19</f>
        <v>3236-71-3</v>
      </c>
      <c r="I18" s="24" t="s">
        <v>55</v>
      </c>
      <c r="J18" s="28" t="s">
        <v>55</v>
      </c>
      <c r="K18" s="28" t="s">
        <v>55</v>
      </c>
      <c r="L18" s="28" t="s">
        <v>55</v>
      </c>
      <c r="M18" s="28" t="s">
        <v>55</v>
      </c>
      <c r="N18" s="28" t="s">
        <v>55</v>
      </c>
      <c r="O18" s="28" t="s">
        <v>55</v>
      </c>
      <c r="P18" s="28" t="s">
        <v>55</v>
      </c>
      <c r="Q18" s="28" t="s">
        <v>55</v>
      </c>
      <c r="R18" s="28" t="s">
        <v>55</v>
      </c>
      <c r="S18" s="28" t="s">
        <v>55</v>
      </c>
      <c r="T18" s="28" t="s">
        <v>55</v>
      </c>
      <c r="U18" s="28" t="s">
        <v>55</v>
      </c>
      <c r="V18" s="28" t="s">
        <v>55</v>
      </c>
      <c r="W18" s="28" t="s">
        <v>55</v>
      </c>
      <c r="X18" s="28" t="s">
        <v>55</v>
      </c>
      <c r="Y18" s="28" t="s">
        <v>55</v>
      </c>
      <c r="Z18" s="28" t="s">
        <v>55</v>
      </c>
      <c r="AA18" s="28" t="s">
        <v>55</v>
      </c>
      <c r="AB18" s="28" t="s">
        <v>55</v>
      </c>
      <c r="AC18" s="28" t="s">
        <v>55</v>
      </c>
      <c r="AD18" s="28" t="s">
        <v>55</v>
      </c>
      <c r="AE18" s="28" t="s">
        <v>55</v>
      </c>
      <c r="AF18" s="28" t="s">
        <v>55</v>
      </c>
      <c r="AG18" s="28" t="s">
        <v>55</v>
      </c>
      <c r="AH18" s="28" t="s">
        <v>55</v>
      </c>
      <c r="AI18" s="28" t="s">
        <v>55</v>
      </c>
      <c r="AJ18" s="28" t="s">
        <v>55</v>
      </c>
      <c r="AK18" s="28" t="s">
        <v>55</v>
      </c>
      <c r="AL18" s="28" t="s">
        <v>55</v>
      </c>
      <c r="AM18" s="28" t="s">
        <v>55</v>
      </c>
      <c r="AN18" s="28" t="s">
        <v>55</v>
      </c>
      <c r="AO18" s="29" t="s">
        <v>55</v>
      </c>
      <c r="AQ18" s="129" t="str">
        <f t="shared" ca="1" si="1"/>
        <v/>
      </c>
      <c r="AR18" s="129" t="str">
        <f t="shared" ca="1" si="2"/>
        <v/>
      </c>
      <c r="AS18" s="129" t="str">
        <f t="shared" ca="1" si="3"/>
        <v/>
      </c>
      <c r="AT18" s="129" t="str">
        <f t="shared" ca="1" si="4"/>
        <v/>
      </c>
    </row>
    <row r="19" spans="1:46" ht="13" x14ac:dyDescent="0.3">
      <c r="A19" s="48" t="s">
        <v>471</v>
      </c>
      <c r="B19" s="23">
        <f t="shared" si="0"/>
        <v>0</v>
      </c>
      <c r="C19" s="5">
        <f>'Table 1'!B20</f>
        <v>0</v>
      </c>
      <c r="D19" s="5">
        <f>'Table 1'!C20</f>
        <v>1</v>
      </c>
      <c r="E19" s="5" t="str">
        <f>'Table 1'!D20</f>
        <v>Bisphenols</v>
      </c>
      <c r="F19" s="5" t="str">
        <f>'Table 1'!E20</f>
        <v>C</v>
      </c>
      <c r="G19" s="5" t="str">
        <f>'Table 1'!F20</f>
        <v>BPZ</v>
      </c>
      <c r="H19" s="14" t="str">
        <f>'Table 1'!G20</f>
        <v>843-55-0</v>
      </c>
      <c r="I19" s="24" t="s">
        <v>55</v>
      </c>
      <c r="J19" s="28" t="s">
        <v>55</v>
      </c>
      <c r="K19" s="28" t="s">
        <v>55</v>
      </c>
      <c r="L19" s="28" t="s">
        <v>55</v>
      </c>
      <c r="M19" s="28" t="s">
        <v>55</v>
      </c>
      <c r="N19" s="28" t="s">
        <v>55</v>
      </c>
      <c r="O19" s="28" t="s">
        <v>55</v>
      </c>
      <c r="P19" s="28" t="s">
        <v>55</v>
      </c>
      <c r="Q19" s="28" t="s">
        <v>55</v>
      </c>
      <c r="R19" s="28" t="s">
        <v>55</v>
      </c>
      <c r="S19" s="28" t="s">
        <v>55</v>
      </c>
      <c r="T19" s="28" t="s">
        <v>55</v>
      </c>
      <c r="U19" s="28" t="s">
        <v>55</v>
      </c>
      <c r="V19" s="28" t="s">
        <v>55</v>
      </c>
      <c r="W19" s="28" t="s">
        <v>55</v>
      </c>
      <c r="X19" s="28" t="s">
        <v>55</v>
      </c>
      <c r="Y19" s="28" t="s">
        <v>55</v>
      </c>
      <c r="Z19" s="28" t="s">
        <v>55</v>
      </c>
      <c r="AA19" s="28" t="s">
        <v>55</v>
      </c>
      <c r="AB19" s="28" t="s">
        <v>55</v>
      </c>
      <c r="AC19" s="28" t="s">
        <v>55</v>
      </c>
      <c r="AD19" s="28" t="s">
        <v>55</v>
      </c>
      <c r="AE19" s="28" t="s">
        <v>55</v>
      </c>
      <c r="AF19" s="28" t="s">
        <v>55</v>
      </c>
      <c r="AG19" s="28" t="s">
        <v>55</v>
      </c>
      <c r="AH19" s="28" t="s">
        <v>55</v>
      </c>
      <c r="AI19" s="28" t="s">
        <v>55</v>
      </c>
      <c r="AJ19" s="28" t="s">
        <v>55</v>
      </c>
      <c r="AK19" s="28" t="s">
        <v>55</v>
      </c>
      <c r="AL19" s="28" t="s">
        <v>55</v>
      </c>
      <c r="AM19" s="28" t="s">
        <v>55</v>
      </c>
      <c r="AN19" s="28" t="s">
        <v>55</v>
      </c>
      <c r="AO19" s="29" t="s">
        <v>55</v>
      </c>
      <c r="AQ19" s="129" t="str">
        <f t="shared" ca="1" si="1"/>
        <v/>
      </c>
      <c r="AR19" s="129" t="str">
        <f t="shared" ca="1" si="2"/>
        <v/>
      </c>
      <c r="AS19" s="129" t="str">
        <f t="shared" ca="1" si="3"/>
        <v/>
      </c>
      <c r="AT19" s="129" t="str">
        <f t="shared" ca="1" si="4"/>
        <v/>
      </c>
    </row>
    <row r="20" spans="1:46" ht="13" x14ac:dyDescent="0.3">
      <c r="A20" s="48" t="s">
        <v>471</v>
      </c>
      <c r="B20" s="23">
        <f t="shared" si="0"/>
        <v>0</v>
      </c>
      <c r="C20" s="5">
        <f>'Table 1'!B21</f>
        <v>0</v>
      </c>
      <c r="D20" s="5">
        <f>'Table 1'!C21</f>
        <v>1</v>
      </c>
      <c r="E20" s="5" t="str">
        <f>'Table 1'!D21</f>
        <v>Bisphenols</v>
      </c>
      <c r="F20" s="5" t="str">
        <f>'Table 1'!E21</f>
        <v>C</v>
      </c>
      <c r="G20" s="5" t="str">
        <f>'Table 1'!F21</f>
        <v>BP4,4'</v>
      </c>
      <c r="H20" s="14" t="str">
        <f>'Table 1'!G21</f>
        <v>92-88-6</v>
      </c>
      <c r="I20" s="24" t="s">
        <v>55</v>
      </c>
      <c r="J20" s="28" t="s">
        <v>55</v>
      </c>
      <c r="K20" s="28" t="s">
        <v>55</v>
      </c>
      <c r="L20" s="28" t="s">
        <v>55</v>
      </c>
      <c r="M20" s="28" t="s">
        <v>55</v>
      </c>
      <c r="N20" s="28" t="s">
        <v>55</v>
      </c>
      <c r="O20" s="28" t="s">
        <v>55</v>
      </c>
      <c r="P20" s="28" t="s">
        <v>55</v>
      </c>
      <c r="Q20" s="28" t="s">
        <v>55</v>
      </c>
      <c r="R20" s="28" t="s">
        <v>55</v>
      </c>
      <c r="S20" s="28" t="s">
        <v>55</v>
      </c>
      <c r="T20" s="28" t="s">
        <v>55</v>
      </c>
      <c r="U20" s="28" t="s">
        <v>55</v>
      </c>
      <c r="V20" s="28" t="s">
        <v>55</v>
      </c>
      <c r="W20" s="28" t="s">
        <v>55</v>
      </c>
      <c r="X20" s="28" t="s">
        <v>55</v>
      </c>
      <c r="Y20" s="28" t="s">
        <v>55</v>
      </c>
      <c r="Z20" s="28" t="s">
        <v>55</v>
      </c>
      <c r="AA20" s="28" t="s">
        <v>55</v>
      </c>
      <c r="AB20" s="28" t="s">
        <v>55</v>
      </c>
      <c r="AC20" s="28" t="s">
        <v>55</v>
      </c>
      <c r="AD20" s="28" t="s">
        <v>55</v>
      </c>
      <c r="AE20" s="28" t="s">
        <v>55</v>
      </c>
      <c r="AF20" s="28" t="s">
        <v>55</v>
      </c>
      <c r="AG20" s="28" t="s">
        <v>55</v>
      </c>
      <c r="AH20" s="28" t="s">
        <v>55</v>
      </c>
      <c r="AI20" s="28" t="s">
        <v>55</v>
      </c>
      <c r="AJ20" s="28" t="s">
        <v>55</v>
      </c>
      <c r="AK20" s="28" t="s">
        <v>55</v>
      </c>
      <c r="AL20" s="28" t="s">
        <v>55</v>
      </c>
      <c r="AM20" s="28" t="s">
        <v>55</v>
      </c>
      <c r="AN20" s="28" t="s">
        <v>55</v>
      </c>
      <c r="AO20" s="29" t="s">
        <v>55</v>
      </c>
      <c r="AQ20" s="129" t="str">
        <f t="shared" ca="1" si="1"/>
        <v/>
      </c>
      <c r="AR20" s="129" t="str">
        <f t="shared" ca="1" si="2"/>
        <v/>
      </c>
      <c r="AS20" s="129" t="str">
        <f t="shared" ca="1" si="3"/>
        <v/>
      </c>
      <c r="AT20" s="129" t="str">
        <f t="shared" ca="1" si="4"/>
        <v/>
      </c>
    </row>
  </sheetData>
  <autoFilter ref="A2:H20" xr:uid="{FCE91314-1CFC-4228-BD80-F91782A05E1F}"/>
  <mergeCells count="3">
    <mergeCell ref="I1:N1"/>
    <mergeCell ref="O1:AO1"/>
    <mergeCell ref="AQ1:AT1"/>
  </mergeCells>
  <conditionalFormatting sqref="AQ3:AT20">
    <cfRule type="cellIs" dxfId="3" priority="1" operator="equal">
      <formula>"Forthcoming"</formula>
    </cfRule>
  </conditionalFormatting>
  <hyperlinks>
    <hyperlink ref="B1" location="'Table 2'!A1" display="Back to map" xr:uid="{2515D31A-F74F-483C-A404-15C56FA63687}"/>
    <hyperlink ref="AD3" r:id="rId1" xr:uid="{6A0C03AB-2E4B-451E-A22C-9E76EA7406E8}"/>
    <hyperlink ref="AE3" r:id="rId2" xr:uid="{7E7DF6D3-5CC0-46E2-A64F-962B3867AE2C}"/>
    <hyperlink ref="I3" r:id="rId3" xr:uid="{19386AC6-32B6-4272-BB16-492A6B68E1F8}"/>
    <hyperlink ref="AI3" r:id="rId4" xr:uid="{58CA91D6-8495-40DD-A3DA-24AAFBE9B73C}"/>
    <hyperlink ref="AJ3" r:id="rId5" xr:uid="{185DA25D-2078-48D0-A077-C7AD6AF0A164}"/>
    <hyperlink ref="AK3" r:id="rId6" xr:uid="{3D5C454F-1C2C-4750-8CB6-805971863272}"/>
    <hyperlink ref="AL3" r:id="rId7" xr:uid="{03087B04-4640-478D-9121-7FB182CB60C8}"/>
    <hyperlink ref="AO3" r:id="rId8" xr:uid="{AF46210F-0832-4602-ADDC-E3EED29BF66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7CCC-DA6F-43AF-9A10-7F6118980884}">
  <dimension ref="A1:AS20"/>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10" width="10.81640625" customWidth="1"/>
    <col min="14" max="14" width="10.54296875" customWidth="1"/>
    <col min="23" max="23" width="10.81640625" customWidth="1"/>
    <col min="24" max="24" width="10.26953125" customWidth="1"/>
    <col min="25" max="25" width="10.54296875" customWidth="1"/>
    <col min="30" max="30" width="10.54296875" customWidth="1"/>
    <col min="34" max="37" width="9.7265625" customWidth="1"/>
    <col min="41" max="41" width="10.453125" customWidth="1"/>
    <col min="42" max="42" width="10.81640625" customWidth="1"/>
  </cols>
  <sheetData>
    <row r="1" spans="1:45" ht="54.5" thickBot="1" x14ac:dyDescent="0.55000000000000004">
      <c r="B1" s="45" t="s">
        <v>467</v>
      </c>
      <c r="C1" s="2"/>
      <c r="D1" s="2"/>
      <c r="E1" s="1" t="s">
        <v>36</v>
      </c>
      <c r="F1" s="2"/>
      <c r="G1" s="2"/>
      <c r="H1" s="2"/>
      <c r="I1" s="179" t="s">
        <v>15</v>
      </c>
      <c r="J1" s="180"/>
      <c r="K1" s="180"/>
      <c r="L1" s="180"/>
      <c r="M1" s="181"/>
      <c r="N1" s="172" t="s">
        <v>16</v>
      </c>
      <c r="O1" s="173"/>
      <c r="P1" s="173"/>
      <c r="Q1" s="173"/>
      <c r="R1" s="173"/>
      <c r="S1" s="173"/>
      <c r="T1" s="182" t="s">
        <v>17</v>
      </c>
      <c r="U1" s="183"/>
      <c r="V1" s="184" t="s">
        <v>18</v>
      </c>
      <c r="W1" s="185"/>
      <c r="X1" s="185"/>
      <c r="Y1" s="185"/>
      <c r="Z1" s="185"/>
      <c r="AA1" s="185"/>
      <c r="AB1" s="185"/>
      <c r="AC1" s="185"/>
      <c r="AD1" s="185"/>
      <c r="AE1" s="185"/>
      <c r="AF1" s="185"/>
      <c r="AG1" s="185"/>
      <c r="AH1" s="185"/>
      <c r="AI1" s="185"/>
      <c r="AJ1" s="185"/>
      <c r="AK1" s="185"/>
      <c r="AL1" s="185"/>
      <c r="AM1" s="185"/>
      <c r="AN1" s="185"/>
      <c r="AO1" s="185"/>
      <c r="AP1" s="186"/>
      <c r="AS1" s="131" t="s">
        <v>593</v>
      </c>
    </row>
    <row r="2" spans="1:45" ht="78.5" thickBot="1" x14ac:dyDescent="0.3">
      <c r="B2" s="44" t="s">
        <v>34</v>
      </c>
      <c r="C2" s="10" t="str">
        <f>'Table 1'!B3</f>
        <v>Duplicate?</v>
      </c>
      <c r="D2" s="10" t="str">
        <f>'Table 1'!C3</f>
        <v>List</v>
      </c>
      <c r="E2" s="10" t="str">
        <f>'Table 1'!D3</f>
        <v>Substance Group</v>
      </c>
      <c r="F2" s="10" t="str">
        <f>'Table 1'!E3</f>
        <v>Category</v>
      </c>
      <c r="G2" s="10" t="str">
        <f>'Table 1'!F3</f>
        <v>Substance name</v>
      </c>
      <c r="H2" s="21" t="str">
        <f>'Table 1'!G3</f>
        <v>CASNo.</v>
      </c>
      <c r="I2" s="30" t="s">
        <v>211</v>
      </c>
      <c r="J2" s="31" t="s">
        <v>212</v>
      </c>
      <c r="K2" s="31" t="s">
        <v>213</v>
      </c>
      <c r="L2" s="31" t="s">
        <v>214</v>
      </c>
      <c r="M2" s="32" t="s">
        <v>215</v>
      </c>
      <c r="N2" s="25" t="s">
        <v>216</v>
      </c>
      <c r="O2" s="26" t="s">
        <v>217</v>
      </c>
      <c r="P2" s="26" t="s">
        <v>218</v>
      </c>
      <c r="Q2" s="26" t="s">
        <v>219</v>
      </c>
      <c r="R2" s="26" t="s">
        <v>220</v>
      </c>
      <c r="S2" s="33" t="s">
        <v>161</v>
      </c>
      <c r="T2" s="25" t="s">
        <v>221</v>
      </c>
      <c r="U2" s="27" t="s">
        <v>222</v>
      </c>
      <c r="V2" s="25" t="s">
        <v>223</v>
      </c>
      <c r="W2" s="26" t="s">
        <v>224</v>
      </c>
      <c r="X2" s="26" t="s">
        <v>225</v>
      </c>
      <c r="Y2" s="26" t="s">
        <v>226</v>
      </c>
      <c r="Z2" s="26" t="s">
        <v>168</v>
      </c>
      <c r="AA2" s="26" t="s">
        <v>227</v>
      </c>
      <c r="AB2" s="26" t="s">
        <v>161</v>
      </c>
      <c r="AC2" s="26" t="s">
        <v>228</v>
      </c>
      <c r="AD2" s="127" t="s">
        <v>229</v>
      </c>
      <c r="AE2" s="26" t="s">
        <v>230</v>
      </c>
      <c r="AF2" s="26" t="s">
        <v>231</v>
      </c>
      <c r="AG2" s="26" t="s">
        <v>232</v>
      </c>
      <c r="AH2" s="26" t="s">
        <v>233</v>
      </c>
      <c r="AI2" s="26" t="s">
        <v>234</v>
      </c>
      <c r="AJ2" s="26" t="s">
        <v>235</v>
      </c>
      <c r="AK2" s="26" t="s">
        <v>236</v>
      </c>
      <c r="AL2" s="26" t="s">
        <v>237</v>
      </c>
      <c r="AM2" s="26" t="s">
        <v>238</v>
      </c>
      <c r="AN2" s="26" t="s">
        <v>239</v>
      </c>
      <c r="AO2" s="26" t="s">
        <v>240</v>
      </c>
      <c r="AP2" s="27" t="s">
        <v>225</v>
      </c>
      <c r="AS2" s="127" t="str">
        <f>AD2</f>
        <v>Start of public consultation</v>
      </c>
    </row>
    <row r="3" spans="1:45" ht="13" x14ac:dyDescent="0.3">
      <c r="A3" s="47" t="s">
        <v>470</v>
      </c>
      <c r="B3" s="23">
        <f t="shared" ref="B3:B20" si="0">IF(COUNTIF(I3:AP3,"-")&lt;COUNTA(I3:AP3),1,0)</f>
        <v>1</v>
      </c>
      <c r="C3" s="5">
        <f>'Table 1'!B4</f>
        <v>0</v>
      </c>
      <c r="D3" s="5">
        <f>'Table 1'!C4</f>
        <v>1</v>
      </c>
      <c r="E3" s="5" t="str">
        <f>'Table 1'!D4</f>
        <v>Bisphenols</v>
      </c>
      <c r="F3" s="5" t="str">
        <f>'Table 1'!E4</f>
        <v>A</v>
      </c>
      <c r="G3" s="5" t="str">
        <f>'Table 1'!F4</f>
        <v>BPA</v>
      </c>
      <c r="H3" s="14" t="str">
        <f>'Table 1'!G4</f>
        <v>80-05-7</v>
      </c>
      <c r="I3" s="24" t="s">
        <v>55</v>
      </c>
      <c r="J3" s="28" t="s">
        <v>55</v>
      </c>
      <c r="K3" s="28" t="s">
        <v>55</v>
      </c>
      <c r="L3" s="28" t="s">
        <v>55</v>
      </c>
      <c r="M3" s="28" t="s">
        <v>243</v>
      </c>
      <c r="N3" s="28" t="s">
        <v>244</v>
      </c>
      <c r="O3" s="148" t="s">
        <v>245</v>
      </c>
      <c r="P3" s="148" t="s">
        <v>246</v>
      </c>
      <c r="Q3" s="148" t="s">
        <v>247</v>
      </c>
      <c r="R3" s="148" t="s">
        <v>248</v>
      </c>
      <c r="S3" s="28" t="s">
        <v>188</v>
      </c>
      <c r="T3" s="28">
        <v>2</v>
      </c>
      <c r="U3" s="28" t="s">
        <v>249</v>
      </c>
      <c r="V3" s="28" t="s">
        <v>241</v>
      </c>
      <c r="W3" s="28" t="s">
        <v>250</v>
      </c>
      <c r="X3" s="28" t="s">
        <v>251</v>
      </c>
      <c r="Y3" s="28" t="s">
        <v>250</v>
      </c>
      <c r="Z3" s="28" t="s">
        <v>188</v>
      </c>
      <c r="AA3" s="28" t="s">
        <v>242</v>
      </c>
      <c r="AB3" s="28" t="s">
        <v>188</v>
      </c>
      <c r="AC3" s="28" t="s">
        <v>252</v>
      </c>
      <c r="AD3" s="28" t="s">
        <v>253</v>
      </c>
      <c r="AE3" s="28" t="s">
        <v>254</v>
      </c>
      <c r="AF3" s="148" t="s">
        <v>255</v>
      </c>
      <c r="AG3" s="148" t="s">
        <v>256</v>
      </c>
      <c r="AH3" s="28" t="s">
        <v>257</v>
      </c>
      <c r="AI3" s="148" t="s">
        <v>258</v>
      </c>
      <c r="AJ3" s="28" t="s">
        <v>259</v>
      </c>
      <c r="AK3" s="148" t="s">
        <v>260</v>
      </c>
      <c r="AL3" s="28" t="s">
        <v>188</v>
      </c>
      <c r="AM3" s="28" t="s">
        <v>188</v>
      </c>
      <c r="AN3" s="28" t="s">
        <v>188</v>
      </c>
      <c r="AO3" s="28" t="s">
        <v>188</v>
      </c>
      <c r="AP3" s="29" t="s">
        <v>261</v>
      </c>
      <c r="AS3" s="129" t="str">
        <f t="shared" ref="AS3:AS20" ca="1" si="1">IFERROR(IF(_xlfn.DAYS(AD3,NOW())&gt;0,"Forthcoming","Passed"),"")</f>
        <v>Passed</v>
      </c>
    </row>
    <row r="4" spans="1:45" ht="13" x14ac:dyDescent="0.3">
      <c r="A4" s="47" t="s">
        <v>470</v>
      </c>
      <c r="B4" s="23">
        <f t="shared" si="0"/>
        <v>0</v>
      </c>
      <c r="C4" s="5">
        <f>'Table 1'!B5</f>
        <v>0</v>
      </c>
      <c r="D4" s="5">
        <f>'Table 1'!C5</f>
        <v>1</v>
      </c>
      <c r="E4" s="5" t="str">
        <f>'Table 1'!D5</f>
        <v>Bisphenols</v>
      </c>
      <c r="F4" s="5" t="str">
        <f>'Table 1'!E5</f>
        <v>C</v>
      </c>
      <c r="G4" s="5" t="str">
        <f>'Table 1'!F5</f>
        <v>BPS</v>
      </c>
      <c r="H4" s="14" t="str">
        <f>'Table 1'!G5</f>
        <v>80-09-1</v>
      </c>
      <c r="I4" s="24" t="s">
        <v>55</v>
      </c>
      <c r="J4" s="28" t="s">
        <v>55</v>
      </c>
      <c r="K4" s="28" t="s">
        <v>55</v>
      </c>
      <c r="L4" s="28" t="s">
        <v>55</v>
      </c>
      <c r="M4" s="28" t="s">
        <v>55</v>
      </c>
      <c r="N4" s="28" t="s">
        <v>55</v>
      </c>
      <c r="O4" s="28" t="s">
        <v>55</v>
      </c>
      <c r="P4" s="28" t="s">
        <v>55</v>
      </c>
      <c r="Q4" s="28" t="s">
        <v>55</v>
      </c>
      <c r="R4" s="28" t="s">
        <v>55</v>
      </c>
      <c r="S4" s="28" t="s">
        <v>55</v>
      </c>
      <c r="T4" s="28" t="s">
        <v>55</v>
      </c>
      <c r="U4" s="28" t="s">
        <v>55</v>
      </c>
      <c r="V4" s="28" t="s">
        <v>55</v>
      </c>
      <c r="W4" s="28" t="s">
        <v>55</v>
      </c>
      <c r="X4" s="28" t="s">
        <v>55</v>
      </c>
      <c r="Y4" s="28" t="s">
        <v>55</v>
      </c>
      <c r="Z4" s="28" t="s">
        <v>55</v>
      </c>
      <c r="AA4" s="28" t="s">
        <v>55</v>
      </c>
      <c r="AB4" s="28" t="s">
        <v>55</v>
      </c>
      <c r="AC4" s="28" t="s">
        <v>55</v>
      </c>
      <c r="AD4" s="28" t="s">
        <v>55</v>
      </c>
      <c r="AE4" s="28" t="s">
        <v>55</v>
      </c>
      <c r="AF4" s="28" t="s">
        <v>55</v>
      </c>
      <c r="AG4" s="28" t="s">
        <v>55</v>
      </c>
      <c r="AH4" s="28" t="s">
        <v>55</v>
      </c>
      <c r="AI4" s="28" t="s">
        <v>55</v>
      </c>
      <c r="AJ4" s="28" t="s">
        <v>55</v>
      </c>
      <c r="AK4" s="28" t="s">
        <v>55</v>
      </c>
      <c r="AL4" s="28" t="s">
        <v>55</v>
      </c>
      <c r="AM4" s="28" t="s">
        <v>55</v>
      </c>
      <c r="AN4" s="28" t="s">
        <v>55</v>
      </c>
      <c r="AO4" s="28" t="s">
        <v>55</v>
      </c>
      <c r="AP4" s="29" t="s">
        <v>55</v>
      </c>
      <c r="AS4" s="129" t="str">
        <f t="shared" ca="1" si="1"/>
        <v/>
      </c>
    </row>
    <row r="5" spans="1:45" ht="13" x14ac:dyDescent="0.3">
      <c r="A5" s="47" t="s">
        <v>470</v>
      </c>
      <c r="B5" s="23">
        <f t="shared" si="0"/>
        <v>0</v>
      </c>
      <c r="C5" s="5">
        <f>'Table 1'!B6</f>
        <v>0</v>
      </c>
      <c r="D5" s="5">
        <f>'Table 1'!C6</f>
        <v>1</v>
      </c>
      <c r="E5" s="5" t="str">
        <f>'Table 1'!D6</f>
        <v>Bisphenols</v>
      </c>
      <c r="F5" s="8" t="str">
        <f>'Table 1'!E6</f>
        <v>C</v>
      </c>
      <c r="G5" s="8" t="str">
        <f>'Table 1'!F6</f>
        <v>BPF</v>
      </c>
      <c r="H5" s="20" t="str">
        <f>'Table 1'!G6</f>
        <v>620-92-8</v>
      </c>
      <c r="I5" s="24" t="s">
        <v>55</v>
      </c>
      <c r="J5" s="28" t="s">
        <v>55</v>
      </c>
      <c r="K5" s="28" t="s">
        <v>55</v>
      </c>
      <c r="L5" s="28" t="s">
        <v>55</v>
      </c>
      <c r="M5" s="28" t="s">
        <v>55</v>
      </c>
      <c r="N5" s="28" t="s">
        <v>55</v>
      </c>
      <c r="O5" s="28" t="s">
        <v>55</v>
      </c>
      <c r="P5" s="28" t="s">
        <v>55</v>
      </c>
      <c r="Q5" s="28" t="s">
        <v>55</v>
      </c>
      <c r="R5" s="28" t="s">
        <v>55</v>
      </c>
      <c r="S5" s="28" t="s">
        <v>55</v>
      </c>
      <c r="T5" s="28" t="s">
        <v>55</v>
      </c>
      <c r="U5" s="28" t="s">
        <v>55</v>
      </c>
      <c r="V5" s="28" t="s">
        <v>55</v>
      </c>
      <c r="W5" s="28" t="s">
        <v>55</v>
      </c>
      <c r="X5" s="28" t="s">
        <v>55</v>
      </c>
      <c r="Y5" s="28" t="s">
        <v>55</v>
      </c>
      <c r="Z5" s="28" t="s">
        <v>55</v>
      </c>
      <c r="AA5" s="28" t="s">
        <v>55</v>
      </c>
      <c r="AB5" s="28" t="s">
        <v>55</v>
      </c>
      <c r="AC5" s="28" t="s">
        <v>55</v>
      </c>
      <c r="AD5" s="28" t="s">
        <v>55</v>
      </c>
      <c r="AE5" s="28" t="s">
        <v>55</v>
      </c>
      <c r="AF5" s="28" t="s">
        <v>55</v>
      </c>
      <c r="AG5" s="28" t="s">
        <v>55</v>
      </c>
      <c r="AH5" s="28" t="s">
        <v>55</v>
      </c>
      <c r="AI5" s="28" t="s">
        <v>55</v>
      </c>
      <c r="AJ5" s="28" t="s">
        <v>55</v>
      </c>
      <c r="AK5" s="28" t="s">
        <v>55</v>
      </c>
      <c r="AL5" s="28" t="s">
        <v>55</v>
      </c>
      <c r="AM5" s="28" t="s">
        <v>55</v>
      </c>
      <c r="AN5" s="28" t="s">
        <v>55</v>
      </c>
      <c r="AO5" s="28" t="s">
        <v>55</v>
      </c>
      <c r="AP5" s="29" t="s">
        <v>55</v>
      </c>
      <c r="AS5" s="129" t="str">
        <f t="shared" ca="1" si="1"/>
        <v/>
      </c>
    </row>
    <row r="6" spans="1:45" ht="13" x14ac:dyDescent="0.3">
      <c r="A6" s="48" t="s">
        <v>471</v>
      </c>
      <c r="B6" s="23">
        <f t="shared" si="0"/>
        <v>1</v>
      </c>
      <c r="C6" s="5">
        <f>'Table 1'!B7</f>
        <v>0</v>
      </c>
      <c r="D6" s="5">
        <f>'Table 1'!C7</f>
        <v>1</v>
      </c>
      <c r="E6" s="5" t="str">
        <f>'Table 1'!D7</f>
        <v>Bisphenols</v>
      </c>
      <c r="F6" s="5" t="str">
        <f>'Table 1'!E7</f>
        <v>C</v>
      </c>
      <c r="G6" s="5" t="str">
        <f>'Table 1'!F7</f>
        <v>BPB</v>
      </c>
      <c r="H6" s="14" t="str">
        <f>'Table 1'!G7</f>
        <v>77-40-7</v>
      </c>
      <c r="I6" s="24" t="s">
        <v>55</v>
      </c>
      <c r="J6" s="28" t="s">
        <v>55</v>
      </c>
      <c r="K6" s="28" t="s">
        <v>55</v>
      </c>
      <c r="L6" s="28" t="s">
        <v>55</v>
      </c>
      <c r="M6" s="28" t="s">
        <v>55</v>
      </c>
      <c r="N6" s="28" t="s">
        <v>55</v>
      </c>
      <c r="O6" s="28" t="s">
        <v>55</v>
      </c>
      <c r="P6" s="28" t="s">
        <v>55</v>
      </c>
      <c r="Q6" s="28" t="s">
        <v>55</v>
      </c>
      <c r="R6" s="28" t="s">
        <v>55</v>
      </c>
      <c r="S6" s="28" t="s">
        <v>55</v>
      </c>
      <c r="T6" s="28" t="s">
        <v>55</v>
      </c>
      <c r="U6" s="28" t="s">
        <v>55</v>
      </c>
      <c r="V6" s="28" t="s">
        <v>262</v>
      </c>
      <c r="W6" s="28" t="s">
        <v>263</v>
      </c>
      <c r="X6" s="28" t="s">
        <v>264</v>
      </c>
      <c r="Y6" s="28" t="s">
        <v>188</v>
      </c>
      <c r="Z6" s="28" t="s">
        <v>188</v>
      </c>
      <c r="AA6" s="28" t="s">
        <v>191</v>
      </c>
      <c r="AB6" s="28" t="s">
        <v>188</v>
      </c>
      <c r="AC6" s="28" t="s">
        <v>265</v>
      </c>
      <c r="AD6" s="28" t="s">
        <v>188</v>
      </c>
      <c r="AE6" s="28" t="s">
        <v>188</v>
      </c>
      <c r="AF6" s="28"/>
      <c r="AG6" s="28"/>
      <c r="AH6" s="28" t="s">
        <v>188</v>
      </c>
      <c r="AI6" s="28"/>
      <c r="AJ6" s="28" t="s">
        <v>188</v>
      </c>
      <c r="AK6" s="28"/>
      <c r="AL6" s="28" t="s">
        <v>188</v>
      </c>
      <c r="AM6" s="28" t="s">
        <v>188</v>
      </c>
      <c r="AN6" s="28" t="s">
        <v>188</v>
      </c>
      <c r="AO6" s="28" t="s">
        <v>188</v>
      </c>
      <c r="AP6" s="29" t="s">
        <v>210</v>
      </c>
      <c r="AS6" s="129" t="str">
        <f t="shared" ca="1" si="1"/>
        <v/>
      </c>
    </row>
    <row r="7" spans="1:45" ht="13" x14ac:dyDescent="0.3">
      <c r="A7" s="48" t="s">
        <v>471</v>
      </c>
      <c r="B7" s="23">
        <f t="shared" si="0"/>
        <v>0</v>
      </c>
      <c r="C7" s="5">
        <f>'Table 1'!B8</f>
        <v>0</v>
      </c>
      <c r="D7" s="5">
        <f>'Table 1'!C8</f>
        <v>1</v>
      </c>
      <c r="E7" s="5" t="str">
        <f>'Table 1'!D8</f>
        <v>Bisphenols</v>
      </c>
      <c r="F7" s="5" t="str">
        <f>'Table 1'!E8</f>
        <v>C</v>
      </c>
      <c r="G7" s="5" t="str">
        <f>'Table 1'!F8</f>
        <v>BPAF</v>
      </c>
      <c r="H7" s="14" t="str">
        <f>'Table 1'!G8</f>
        <v>1478-61-1</v>
      </c>
      <c r="I7" s="24" t="s">
        <v>55</v>
      </c>
      <c r="J7" s="28" t="s">
        <v>55</v>
      </c>
      <c r="K7" s="28" t="s">
        <v>55</v>
      </c>
      <c r="L7" s="28" t="s">
        <v>55</v>
      </c>
      <c r="M7" s="28" t="s">
        <v>55</v>
      </c>
      <c r="N7" s="28" t="s">
        <v>55</v>
      </c>
      <c r="O7" s="28" t="s">
        <v>55</v>
      </c>
      <c r="P7" s="28" t="s">
        <v>55</v>
      </c>
      <c r="Q7" s="28" t="s">
        <v>55</v>
      </c>
      <c r="R7" s="28" t="s">
        <v>55</v>
      </c>
      <c r="S7" s="28" t="s">
        <v>55</v>
      </c>
      <c r="T7" s="28" t="s">
        <v>55</v>
      </c>
      <c r="U7" s="28" t="s">
        <v>55</v>
      </c>
      <c r="V7" s="28" t="s">
        <v>55</v>
      </c>
      <c r="W7" s="28" t="s">
        <v>55</v>
      </c>
      <c r="X7" s="28" t="s">
        <v>55</v>
      </c>
      <c r="Y7" s="28" t="s">
        <v>55</v>
      </c>
      <c r="Z7" s="28" t="s">
        <v>55</v>
      </c>
      <c r="AA7" s="28" t="s">
        <v>55</v>
      </c>
      <c r="AB7" s="28" t="s">
        <v>55</v>
      </c>
      <c r="AC7" s="28" t="s">
        <v>55</v>
      </c>
      <c r="AD7" s="28" t="s">
        <v>55</v>
      </c>
      <c r="AE7" s="28" t="s">
        <v>55</v>
      </c>
      <c r="AF7" s="28" t="s">
        <v>55</v>
      </c>
      <c r="AG7" s="28" t="s">
        <v>55</v>
      </c>
      <c r="AH7" s="28" t="s">
        <v>55</v>
      </c>
      <c r="AI7" s="28" t="s">
        <v>55</v>
      </c>
      <c r="AJ7" s="28" t="s">
        <v>55</v>
      </c>
      <c r="AK7" s="28" t="s">
        <v>55</v>
      </c>
      <c r="AL7" s="28" t="s">
        <v>55</v>
      </c>
      <c r="AM7" s="28" t="s">
        <v>55</v>
      </c>
      <c r="AN7" s="28" t="s">
        <v>55</v>
      </c>
      <c r="AO7" s="28" t="s">
        <v>55</v>
      </c>
      <c r="AP7" s="29" t="s">
        <v>55</v>
      </c>
      <c r="AS7" s="129" t="str">
        <f t="shared" ca="1" si="1"/>
        <v/>
      </c>
    </row>
    <row r="8" spans="1:45" ht="13" x14ac:dyDescent="0.3">
      <c r="A8" s="48" t="s">
        <v>471</v>
      </c>
      <c r="B8" s="23">
        <f t="shared" si="0"/>
        <v>0</v>
      </c>
      <c r="C8" s="5">
        <f>'Table 1'!B9</f>
        <v>0</v>
      </c>
      <c r="D8" s="5">
        <f>'Table 1'!C9</f>
        <v>1</v>
      </c>
      <c r="E8" s="5" t="str">
        <f>'Table 1'!D9</f>
        <v>Bisphenols</v>
      </c>
      <c r="F8" s="5" t="str">
        <f>'Table 1'!E9</f>
        <v>C</v>
      </c>
      <c r="G8" s="5" t="str">
        <f>'Table 1'!F9</f>
        <v>BPAP</v>
      </c>
      <c r="H8" s="14" t="str">
        <f>'Table 1'!G9</f>
        <v>1571-75-1</v>
      </c>
      <c r="I8" s="24" t="s">
        <v>55</v>
      </c>
      <c r="J8" s="28" t="s">
        <v>55</v>
      </c>
      <c r="K8" s="28" t="s">
        <v>55</v>
      </c>
      <c r="L8" s="28" t="s">
        <v>55</v>
      </c>
      <c r="M8" s="28" t="s">
        <v>55</v>
      </c>
      <c r="N8" s="28" t="s">
        <v>55</v>
      </c>
      <c r="O8" s="28" t="s">
        <v>55</v>
      </c>
      <c r="P8" s="28" t="s">
        <v>55</v>
      </c>
      <c r="Q8" s="28" t="s">
        <v>55</v>
      </c>
      <c r="R8" s="28" t="s">
        <v>55</v>
      </c>
      <c r="S8" s="28" t="s">
        <v>55</v>
      </c>
      <c r="T8" s="28" t="s">
        <v>55</v>
      </c>
      <c r="U8" s="28" t="s">
        <v>55</v>
      </c>
      <c r="V8" s="28" t="s">
        <v>55</v>
      </c>
      <c r="W8" s="28" t="s">
        <v>55</v>
      </c>
      <c r="X8" s="28" t="s">
        <v>55</v>
      </c>
      <c r="Y8" s="28" t="s">
        <v>55</v>
      </c>
      <c r="Z8" s="28" t="s">
        <v>55</v>
      </c>
      <c r="AA8" s="28" t="s">
        <v>55</v>
      </c>
      <c r="AB8" s="28" t="s">
        <v>55</v>
      </c>
      <c r="AC8" s="28" t="s">
        <v>55</v>
      </c>
      <c r="AD8" s="28" t="s">
        <v>55</v>
      </c>
      <c r="AE8" s="28" t="s">
        <v>55</v>
      </c>
      <c r="AF8" s="28" t="s">
        <v>55</v>
      </c>
      <c r="AG8" s="28" t="s">
        <v>55</v>
      </c>
      <c r="AH8" s="28" t="s">
        <v>55</v>
      </c>
      <c r="AI8" s="28" t="s">
        <v>55</v>
      </c>
      <c r="AJ8" s="28" t="s">
        <v>55</v>
      </c>
      <c r="AK8" s="28" t="s">
        <v>55</v>
      </c>
      <c r="AL8" s="28" t="s">
        <v>55</v>
      </c>
      <c r="AM8" s="28" t="s">
        <v>55</v>
      </c>
      <c r="AN8" s="28" t="s">
        <v>55</v>
      </c>
      <c r="AO8" s="28" t="s">
        <v>55</v>
      </c>
      <c r="AP8" s="29" t="s">
        <v>55</v>
      </c>
      <c r="AS8" s="129" t="str">
        <f t="shared" ca="1" si="1"/>
        <v/>
      </c>
    </row>
    <row r="9" spans="1:45" ht="13" x14ac:dyDescent="0.3">
      <c r="A9" s="48" t="s">
        <v>471</v>
      </c>
      <c r="B9" s="23">
        <f t="shared" si="0"/>
        <v>0</v>
      </c>
      <c r="C9" s="5">
        <f>'Table 1'!B10</f>
        <v>0</v>
      </c>
      <c r="D9" s="5">
        <f>'Table 1'!C10</f>
        <v>1</v>
      </c>
      <c r="E9" s="5" t="str">
        <f>'Table 1'!D10</f>
        <v>Bisphenols</v>
      </c>
      <c r="F9" s="5" t="str">
        <f>'Table 1'!E10</f>
        <v>C</v>
      </c>
      <c r="G9" s="5" t="str">
        <f>'Table 1'!F10</f>
        <v>BPBP</v>
      </c>
      <c r="H9" s="14" t="str">
        <f>'Table 1'!G10</f>
        <v>24038-68-4</v>
      </c>
      <c r="I9" s="24" t="s">
        <v>55</v>
      </c>
      <c r="J9" s="28" t="s">
        <v>55</v>
      </c>
      <c r="K9" s="28" t="s">
        <v>55</v>
      </c>
      <c r="L9" s="28" t="s">
        <v>55</v>
      </c>
      <c r="M9" s="28" t="s">
        <v>55</v>
      </c>
      <c r="N9" s="28" t="s">
        <v>55</v>
      </c>
      <c r="O9" s="28" t="s">
        <v>55</v>
      </c>
      <c r="P9" s="28" t="s">
        <v>55</v>
      </c>
      <c r="Q9" s="28" t="s">
        <v>55</v>
      </c>
      <c r="R9" s="28" t="s">
        <v>55</v>
      </c>
      <c r="S9" s="28" t="s">
        <v>55</v>
      </c>
      <c r="T9" s="28" t="s">
        <v>55</v>
      </c>
      <c r="U9" s="28" t="s">
        <v>55</v>
      </c>
      <c r="V9" s="28" t="s">
        <v>55</v>
      </c>
      <c r="W9" s="28" t="s">
        <v>55</v>
      </c>
      <c r="X9" s="28" t="s">
        <v>55</v>
      </c>
      <c r="Y9" s="28" t="s">
        <v>55</v>
      </c>
      <c r="Z9" s="28" t="s">
        <v>55</v>
      </c>
      <c r="AA9" s="28" t="s">
        <v>55</v>
      </c>
      <c r="AB9" s="28" t="s">
        <v>55</v>
      </c>
      <c r="AC9" s="28" t="s">
        <v>55</v>
      </c>
      <c r="AD9" s="28" t="s">
        <v>55</v>
      </c>
      <c r="AE9" s="28" t="s">
        <v>55</v>
      </c>
      <c r="AF9" s="28" t="s">
        <v>55</v>
      </c>
      <c r="AG9" s="28" t="s">
        <v>55</v>
      </c>
      <c r="AH9" s="28" t="s">
        <v>55</v>
      </c>
      <c r="AI9" s="28" t="s">
        <v>55</v>
      </c>
      <c r="AJ9" s="28" t="s">
        <v>55</v>
      </c>
      <c r="AK9" s="28" t="s">
        <v>55</v>
      </c>
      <c r="AL9" s="28" t="s">
        <v>55</v>
      </c>
      <c r="AM9" s="28" t="s">
        <v>55</v>
      </c>
      <c r="AN9" s="28" t="s">
        <v>55</v>
      </c>
      <c r="AO9" s="28" t="s">
        <v>55</v>
      </c>
      <c r="AP9" s="29" t="s">
        <v>55</v>
      </c>
      <c r="AS9" s="129" t="str">
        <f t="shared" ca="1" si="1"/>
        <v/>
      </c>
    </row>
    <row r="10" spans="1:45" ht="13" x14ac:dyDescent="0.3">
      <c r="A10" s="48" t="s">
        <v>471</v>
      </c>
      <c r="B10" s="23">
        <f t="shared" si="0"/>
        <v>0</v>
      </c>
      <c r="C10" s="5">
        <f>'Table 1'!B11</f>
        <v>0</v>
      </c>
      <c r="D10" s="5">
        <f>'Table 1'!C11</f>
        <v>1</v>
      </c>
      <c r="E10" s="5" t="str">
        <f>'Table 1'!D11</f>
        <v>Bisphenols</v>
      </c>
      <c r="F10" s="5" t="str">
        <f>'Table 1'!E11</f>
        <v>C</v>
      </c>
      <c r="G10" s="5" t="str">
        <f>'Table 1'!F11</f>
        <v>BPC</v>
      </c>
      <c r="H10" s="14" t="str">
        <f>'Table 1'!G11</f>
        <v>79-97-0</v>
      </c>
      <c r="I10" s="24" t="s">
        <v>55</v>
      </c>
      <c r="J10" s="28" t="s">
        <v>55</v>
      </c>
      <c r="K10" s="28" t="s">
        <v>55</v>
      </c>
      <c r="L10" s="28" t="s">
        <v>55</v>
      </c>
      <c r="M10" s="28" t="s">
        <v>55</v>
      </c>
      <c r="N10" s="28" t="s">
        <v>55</v>
      </c>
      <c r="O10" s="28" t="s">
        <v>55</v>
      </c>
      <c r="P10" s="28" t="s">
        <v>55</v>
      </c>
      <c r="Q10" s="28" t="s">
        <v>55</v>
      </c>
      <c r="R10" s="28" t="s">
        <v>55</v>
      </c>
      <c r="S10" s="28" t="s">
        <v>55</v>
      </c>
      <c r="T10" s="28" t="s">
        <v>55</v>
      </c>
      <c r="U10" s="28" t="s">
        <v>55</v>
      </c>
      <c r="V10" s="28" t="s">
        <v>55</v>
      </c>
      <c r="W10" s="28" t="s">
        <v>55</v>
      </c>
      <c r="X10" s="28" t="s">
        <v>55</v>
      </c>
      <c r="Y10" s="28" t="s">
        <v>55</v>
      </c>
      <c r="Z10" s="28" t="s">
        <v>55</v>
      </c>
      <c r="AA10" s="28" t="s">
        <v>55</v>
      </c>
      <c r="AB10" s="28" t="s">
        <v>55</v>
      </c>
      <c r="AC10" s="28" t="s">
        <v>55</v>
      </c>
      <c r="AD10" s="28" t="s">
        <v>55</v>
      </c>
      <c r="AE10" s="28" t="s">
        <v>55</v>
      </c>
      <c r="AF10" s="28" t="s">
        <v>55</v>
      </c>
      <c r="AG10" s="28" t="s">
        <v>55</v>
      </c>
      <c r="AH10" s="28" t="s">
        <v>55</v>
      </c>
      <c r="AI10" s="28" t="s">
        <v>55</v>
      </c>
      <c r="AJ10" s="28" t="s">
        <v>55</v>
      </c>
      <c r="AK10" s="28" t="s">
        <v>55</v>
      </c>
      <c r="AL10" s="28" t="s">
        <v>55</v>
      </c>
      <c r="AM10" s="28" t="s">
        <v>55</v>
      </c>
      <c r="AN10" s="28" t="s">
        <v>55</v>
      </c>
      <c r="AO10" s="28" t="s">
        <v>55</v>
      </c>
      <c r="AP10" s="29" t="s">
        <v>55</v>
      </c>
      <c r="AS10" s="129" t="str">
        <f t="shared" ca="1" si="1"/>
        <v/>
      </c>
    </row>
    <row r="11" spans="1:45" ht="13" x14ac:dyDescent="0.3">
      <c r="A11" s="48" t="s">
        <v>471</v>
      </c>
      <c r="B11" s="23">
        <f t="shared" si="0"/>
        <v>0</v>
      </c>
      <c r="C11" s="5">
        <f>'Table 1'!B12</f>
        <v>0</v>
      </c>
      <c r="D11" s="5">
        <f>'Table 1'!C12</f>
        <v>1</v>
      </c>
      <c r="E11" s="5" t="str">
        <f>'Table 1'!D12</f>
        <v>Bisphenols</v>
      </c>
      <c r="F11" s="5" t="str">
        <f>'Table 1'!E12</f>
        <v>C</v>
      </c>
      <c r="G11" s="5" t="str">
        <f>'Table 1'!F12</f>
        <v>BPCI2</v>
      </c>
      <c r="H11" s="14" t="str">
        <f>'Table 1'!G12</f>
        <v>14868-03-2</v>
      </c>
      <c r="I11" s="24" t="s">
        <v>55</v>
      </c>
      <c r="J11" s="28" t="s">
        <v>55</v>
      </c>
      <c r="K11" s="28" t="s">
        <v>55</v>
      </c>
      <c r="L11" s="28" t="s">
        <v>55</v>
      </c>
      <c r="M11" s="28" t="s">
        <v>55</v>
      </c>
      <c r="N11" s="28" t="s">
        <v>55</v>
      </c>
      <c r="O11" s="28" t="s">
        <v>55</v>
      </c>
      <c r="P11" s="28" t="s">
        <v>55</v>
      </c>
      <c r="Q11" s="28" t="s">
        <v>55</v>
      </c>
      <c r="R11" s="28" t="s">
        <v>55</v>
      </c>
      <c r="S11" s="28" t="s">
        <v>55</v>
      </c>
      <c r="T11" s="28" t="s">
        <v>55</v>
      </c>
      <c r="U11" s="28" t="s">
        <v>55</v>
      </c>
      <c r="V11" s="28" t="s">
        <v>55</v>
      </c>
      <c r="W11" s="28" t="s">
        <v>55</v>
      </c>
      <c r="X11" s="28" t="s">
        <v>55</v>
      </c>
      <c r="Y11" s="28" t="s">
        <v>55</v>
      </c>
      <c r="Z11" s="28" t="s">
        <v>55</v>
      </c>
      <c r="AA11" s="28" t="s">
        <v>55</v>
      </c>
      <c r="AB11" s="28" t="s">
        <v>55</v>
      </c>
      <c r="AC11" s="28" t="s">
        <v>55</v>
      </c>
      <c r="AD11" s="28" t="s">
        <v>55</v>
      </c>
      <c r="AE11" s="28" t="s">
        <v>55</v>
      </c>
      <c r="AF11" s="28" t="s">
        <v>55</v>
      </c>
      <c r="AG11" s="28" t="s">
        <v>55</v>
      </c>
      <c r="AH11" s="28" t="s">
        <v>55</v>
      </c>
      <c r="AI11" s="28" t="s">
        <v>55</v>
      </c>
      <c r="AJ11" s="28" t="s">
        <v>55</v>
      </c>
      <c r="AK11" s="28" t="s">
        <v>55</v>
      </c>
      <c r="AL11" s="28" t="s">
        <v>55</v>
      </c>
      <c r="AM11" s="28" t="s">
        <v>55</v>
      </c>
      <c r="AN11" s="28" t="s">
        <v>55</v>
      </c>
      <c r="AO11" s="28" t="s">
        <v>55</v>
      </c>
      <c r="AP11" s="29" t="s">
        <v>55</v>
      </c>
      <c r="AS11" s="129" t="str">
        <f t="shared" ca="1" si="1"/>
        <v/>
      </c>
    </row>
    <row r="12" spans="1:45" ht="13" x14ac:dyDescent="0.3">
      <c r="A12" s="48" t="s">
        <v>471</v>
      </c>
      <c r="B12" s="23">
        <f t="shared" si="0"/>
        <v>0</v>
      </c>
      <c r="C12" s="5">
        <f>'Table 1'!B13</f>
        <v>0</v>
      </c>
      <c r="D12" s="5">
        <f>'Table 1'!C13</f>
        <v>1</v>
      </c>
      <c r="E12" s="5" t="str">
        <f>'Table 1'!D13</f>
        <v>Bisphenols</v>
      </c>
      <c r="F12" s="5" t="str">
        <f>'Table 1'!E13</f>
        <v>C</v>
      </c>
      <c r="G12" s="5" t="str">
        <f>'Table 1'!F13</f>
        <v>BPE</v>
      </c>
      <c r="H12" s="14" t="str">
        <f>'Table 1'!G13</f>
        <v>2081-08-5</v>
      </c>
      <c r="I12" s="24" t="s">
        <v>55</v>
      </c>
      <c r="J12" s="28" t="s">
        <v>55</v>
      </c>
      <c r="K12" s="28" t="s">
        <v>55</v>
      </c>
      <c r="L12" s="28" t="s">
        <v>55</v>
      </c>
      <c r="M12" s="28" t="s">
        <v>55</v>
      </c>
      <c r="N12" s="28" t="s">
        <v>55</v>
      </c>
      <c r="O12" s="28" t="s">
        <v>55</v>
      </c>
      <c r="P12" s="28" t="s">
        <v>55</v>
      </c>
      <c r="Q12" s="28" t="s">
        <v>55</v>
      </c>
      <c r="R12" s="28" t="s">
        <v>55</v>
      </c>
      <c r="S12" s="28" t="s">
        <v>55</v>
      </c>
      <c r="T12" s="28" t="s">
        <v>55</v>
      </c>
      <c r="U12" s="28" t="s">
        <v>55</v>
      </c>
      <c r="V12" s="28" t="s">
        <v>55</v>
      </c>
      <c r="W12" s="28" t="s">
        <v>55</v>
      </c>
      <c r="X12" s="28" t="s">
        <v>55</v>
      </c>
      <c r="Y12" s="28" t="s">
        <v>55</v>
      </c>
      <c r="Z12" s="28" t="s">
        <v>55</v>
      </c>
      <c r="AA12" s="28" t="s">
        <v>55</v>
      </c>
      <c r="AB12" s="28" t="s">
        <v>55</v>
      </c>
      <c r="AC12" s="28" t="s">
        <v>55</v>
      </c>
      <c r="AD12" s="28" t="s">
        <v>55</v>
      </c>
      <c r="AE12" s="28" t="s">
        <v>55</v>
      </c>
      <c r="AF12" s="28" t="s">
        <v>55</v>
      </c>
      <c r="AG12" s="28" t="s">
        <v>55</v>
      </c>
      <c r="AH12" s="28" t="s">
        <v>55</v>
      </c>
      <c r="AI12" s="28" t="s">
        <v>55</v>
      </c>
      <c r="AJ12" s="28" t="s">
        <v>55</v>
      </c>
      <c r="AK12" s="28" t="s">
        <v>55</v>
      </c>
      <c r="AL12" s="28" t="s">
        <v>55</v>
      </c>
      <c r="AM12" s="28" t="s">
        <v>55</v>
      </c>
      <c r="AN12" s="28" t="s">
        <v>55</v>
      </c>
      <c r="AO12" s="28" t="s">
        <v>55</v>
      </c>
      <c r="AP12" s="29" t="s">
        <v>55</v>
      </c>
      <c r="AS12" s="129" t="str">
        <f t="shared" ca="1" si="1"/>
        <v/>
      </c>
    </row>
    <row r="13" spans="1:45" ht="13" x14ac:dyDescent="0.3">
      <c r="A13" s="48" t="s">
        <v>471</v>
      </c>
      <c r="B13" s="23">
        <f t="shared" si="0"/>
        <v>0</v>
      </c>
      <c r="C13" s="5">
        <f>'Table 1'!B14</f>
        <v>0</v>
      </c>
      <c r="D13" s="5">
        <f>'Table 1'!C14</f>
        <v>1</v>
      </c>
      <c r="E13" s="5" t="str">
        <f>'Table 1'!D14</f>
        <v>Bisphenols</v>
      </c>
      <c r="F13" s="5" t="str">
        <f>'Table 1'!E14</f>
        <v>C</v>
      </c>
      <c r="G13" s="5" t="str">
        <f>'Table 1'!F14</f>
        <v>BPPH</v>
      </c>
      <c r="H13" s="14" t="str">
        <f>'Table 1'!G14</f>
        <v>1844-01-5</v>
      </c>
      <c r="I13" s="24" t="s">
        <v>55</v>
      </c>
      <c r="J13" s="28" t="s">
        <v>55</v>
      </c>
      <c r="K13" s="28" t="s">
        <v>55</v>
      </c>
      <c r="L13" s="28" t="s">
        <v>55</v>
      </c>
      <c r="M13" s="28" t="s">
        <v>55</v>
      </c>
      <c r="N13" s="28" t="s">
        <v>55</v>
      </c>
      <c r="O13" s="28" t="s">
        <v>55</v>
      </c>
      <c r="P13" s="28" t="s">
        <v>55</v>
      </c>
      <c r="Q13" s="28" t="s">
        <v>55</v>
      </c>
      <c r="R13" s="28" t="s">
        <v>55</v>
      </c>
      <c r="S13" s="28" t="s">
        <v>55</v>
      </c>
      <c r="T13" s="28" t="s">
        <v>55</v>
      </c>
      <c r="U13" s="28" t="s">
        <v>55</v>
      </c>
      <c r="V13" s="28" t="s">
        <v>55</v>
      </c>
      <c r="W13" s="28" t="s">
        <v>55</v>
      </c>
      <c r="X13" s="28" t="s">
        <v>55</v>
      </c>
      <c r="Y13" s="28" t="s">
        <v>55</v>
      </c>
      <c r="Z13" s="28" t="s">
        <v>55</v>
      </c>
      <c r="AA13" s="28" t="s">
        <v>55</v>
      </c>
      <c r="AB13" s="28" t="s">
        <v>55</v>
      </c>
      <c r="AC13" s="28" t="s">
        <v>55</v>
      </c>
      <c r="AD13" s="28" t="s">
        <v>55</v>
      </c>
      <c r="AE13" s="28" t="s">
        <v>55</v>
      </c>
      <c r="AF13" s="28" t="s">
        <v>55</v>
      </c>
      <c r="AG13" s="28" t="s">
        <v>55</v>
      </c>
      <c r="AH13" s="28" t="s">
        <v>55</v>
      </c>
      <c r="AI13" s="28" t="s">
        <v>55</v>
      </c>
      <c r="AJ13" s="28" t="s">
        <v>55</v>
      </c>
      <c r="AK13" s="28" t="s">
        <v>55</v>
      </c>
      <c r="AL13" s="28" t="s">
        <v>55</v>
      </c>
      <c r="AM13" s="28" t="s">
        <v>55</v>
      </c>
      <c r="AN13" s="28" t="s">
        <v>55</v>
      </c>
      <c r="AO13" s="28" t="s">
        <v>55</v>
      </c>
      <c r="AP13" s="29" t="s">
        <v>55</v>
      </c>
      <c r="AS13" s="129" t="str">
        <f t="shared" ca="1" si="1"/>
        <v/>
      </c>
    </row>
    <row r="14" spans="1:45" ht="13" x14ac:dyDescent="0.3">
      <c r="A14" s="48" t="s">
        <v>471</v>
      </c>
      <c r="B14" s="23">
        <f t="shared" si="0"/>
        <v>0</v>
      </c>
      <c r="C14" s="5">
        <f>'Table 1'!B15</f>
        <v>0</v>
      </c>
      <c r="D14" s="5">
        <f>'Table 1'!C15</f>
        <v>1</v>
      </c>
      <c r="E14" s="5" t="str">
        <f>'Table 1'!D15</f>
        <v>Bisphenols</v>
      </c>
      <c r="F14" s="5" t="str">
        <f>'Table 1'!E15</f>
        <v>C</v>
      </c>
      <c r="G14" s="5" t="str">
        <f>'Table 1'!F15</f>
        <v>BPM</v>
      </c>
      <c r="H14" s="14" t="str">
        <f>'Table 1'!G15</f>
        <v>13595-25-0</v>
      </c>
      <c r="I14" s="24" t="s">
        <v>55</v>
      </c>
      <c r="J14" s="28" t="s">
        <v>55</v>
      </c>
      <c r="K14" s="28" t="s">
        <v>55</v>
      </c>
      <c r="L14" s="28" t="s">
        <v>55</v>
      </c>
      <c r="M14" s="28" t="s">
        <v>55</v>
      </c>
      <c r="N14" s="28" t="s">
        <v>55</v>
      </c>
      <c r="O14" s="28" t="s">
        <v>55</v>
      </c>
      <c r="P14" s="28" t="s">
        <v>55</v>
      </c>
      <c r="Q14" s="28" t="s">
        <v>55</v>
      </c>
      <c r="R14" s="28" t="s">
        <v>55</v>
      </c>
      <c r="S14" s="28" t="s">
        <v>55</v>
      </c>
      <c r="T14" s="28" t="s">
        <v>55</v>
      </c>
      <c r="U14" s="28" t="s">
        <v>55</v>
      </c>
      <c r="V14" s="28" t="s">
        <v>55</v>
      </c>
      <c r="W14" s="28" t="s">
        <v>55</v>
      </c>
      <c r="X14" s="28" t="s">
        <v>55</v>
      </c>
      <c r="Y14" s="28" t="s">
        <v>55</v>
      </c>
      <c r="Z14" s="28" t="s">
        <v>55</v>
      </c>
      <c r="AA14" s="28" t="s">
        <v>55</v>
      </c>
      <c r="AB14" s="28" t="s">
        <v>55</v>
      </c>
      <c r="AC14" s="28" t="s">
        <v>55</v>
      </c>
      <c r="AD14" s="28" t="s">
        <v>55</v>
      </c>
      <c r="AE14" s="28" t="s">
        <v>55</v>
      </c>
      <c r="AF14" s="28" t="s">
        <v>55</v>
      </c>
      <c r="AG14" s="28" t="s">
        <v>55</v>
      </c>
      <c r="AH14" s="28" t="s">
        <v>55</v>
      </c>
      <c r="AI14" s="28" t="s">
        <v>55</v>
      </c>
      <c r="AJ14" s="28" t="s">
        <v>55</v>
      </c>
      <c r="AK14" s="28" t="s">
        <v>55</v>
      </c>
      <c r="AL14" s="28" t="s">
        <v>55</v>
      </c>
      <c r="AM14" s="28" t="s">
        <v>55</v>
      </c>
      <c r="AN14" s="28" t="s">
        <v>55</v>
      </c>
      <c r="AO14" s="28" t="s">
        <v>55</v>
      </c>
      <c r="AP14" s="29" t="s">
        <v>55</v>
      </c>
      <c r="AS14" s="129" t="str">
        <f t="shared" ca="1" si="1"/>
        <v/>
      </c>
    </row>
    <row r="15" spans="1:45" ht="13" x14ac:dyDescent="0.3">
      <c r="A15" s="48" t="s">
        <v>471</v>
      </c>
      <c r="B15" s="23">
        <f t="shared" si="0"/>
        <v>0</v>
      </c>
      <c r="C15" s="5">
        <f>'Table 1'!B16</f>
        <v>0</v>
      </c>
      <c r="D15" s="5">
        <f>'Table 1'!C16</f>
        <v>1</v>
      </c>
      <c r="E15" s="5" t="str">
        <f>'Table 1'!D16</f>
        <v>Bisphenols</v>
      </c>
      <c r="F15" s="5" t="str">
        <f>'Table 1'!E16</f>
        <v>C</v>
      </c>
      <c r="G15" s="5" t="str">
        <f>'Table 1'!F16</f>
        <v>BPP</v>
      </c>
      <c r="H15" s="14" t="str">
        <f>'Table 1'!G16</f>
        <v>2167-51-3</v>
      </c>
      <c r="I15" s="24" t="s">
        <v>55</v>
      </c>
      <c r="J15" s="28" t="s">
        <v>55</v>
      </c>
      <c r="K15" s="28" t="s">
        <v>55</v>
      </c>
      <c r="L15" s="28" t="s">
        <v>55</v>
      </c>
      <c r="M15" s="28" t="s">
        <v>55</v>
      </c>
      <c r="N15" s="28" t="s">
        <v>55</v>
      </c>
      <c r="O15" s="28" t="s">
        <v>55</v>
      </c>
      <c r="P15" s="28" t="s">
        <v>55</v>
      </c>
      <c r="Q15" s="28" t="s">
        <v>55</v>
      </c>
      <c r="R15" s="28" t="s">
        <v>55</v>
      </c>
      <c r="S15" s="28" t="s">
        <v>55</v>
      </c>
      <c r="T15" s="28" t="s">
        <v>55</v>
      </c>
      <c r="U15" s="28" t="s">
        <v>55</v>
      </c>
      <c r="V15" s="28" t="s">
        <v>55</v>
      </c>
      <c r="W15" s="28" t="s">
        <v>55</v>
      </c>
      <c r="X15" s="28" t="s">
        <v>55</v>
      </c>
      <c r="Y15" s="28" t="s">
        <v>55</v>
      </c>
      <c r="Z15" s="28" t="s">
        <v>55</v>
      </c>
      <c r="AA15" s="28" t="s">
        <v>55</v>
      </c>
      <c r="AB15" s="28" t="s">
        <v>55</v>
      </c>
      <c r="AC15" s="28" t="s">
        <v>55</v>
      </c>
      <c r="AD15" s="28" t="s">
        <v>55</v>
      </c>
      <c r="AE15" s="28" t="s">
        <v>55</v>
      </c>
      <c r="AF15" s="28" t="s">
        <v>55</v>
      </c>
      <c r="AG15" s="28" t="s">
        <v>55</v>
      </c>
      <c r="AH15" s="28" t="s">
        <v>55</v>
      </c>
      <c r="AI15" s="28" t="s">
        <v>55</v>
      </c>
      <c r="AJ15" s="28" t="s">
        <v>55</v>
      </c>
      <c r="AK15" s="28" t="s">
        <v>55</v>
      </c>
      <c r="AL15" s="28" t="s">
        <v>55</v>
      </c>
      <c r="AM15" s="28" t="s">
        <v>55</v>
      </c>
      <c r="AN15" s="28" t="s">
        <v>55</v>
      </c>
      <c r="AO15" s="28" t="s">
        <v>55</v>
      </c>
      <c r="AP15" s="29" t="s">
        <v>55</v>
      </c>
      <c r="AS15" s="129" t="str">
        <f t="shared" ca="1" si="1"/>
        <v/>
      </c>
    </row>
    <row r="16" spans="1:45" ht="13" x14ac:dyDescent="0.3">
      <c r="A16" s="48" t="s">
        <v>471</v>
      </c>
      <c r="B16" s="23">
        <f t="shared" si="0"/>
        <v>0</v>
      </c>
      <c r="C16" s="5">
        <f>'Table 1'!B17</f>
        <v>0</v>
      </c>
      <c r="D16" s="5">
        <f>'Table 1'!C17</f>
        <v>1</v>
      </c>
      <c r="E16" s="5" t="str">
        <f>'Table 1'!D17</f>
        <v>Bisphenols</v>
      </c>
      <c r="F16" s="5" t="str">
        <f>'Table 1'!E17</f>
        <v>C</v>
      </c>
      <c r="G16" s="5" t="str">
        <f>'Table 1'!F17</f>
        <v>BIS2</v>
      </c>
      <c r="H16" s="14" t="str">
        <f>'Table 1'!G17</f>
        <v>2467-09-9</v>
      </c>
      <c r="I16" s="24" t="s">
        <v>55</v>
      </c>
      <c r="J16" s="28" t="s">
        <v>55</v>
      </c>
      <c r="K16" s="28" t="s">
        <v>55</v>
      </c>
      <c r="L16" s="28" t="s">
        <v>55</v>
      </c>
      <c r="M16" s="28" t="s">
        <v>55</v>
      </c>
      <c r="N16" s="28" t="s">
        <v>55</v>
      </c>
      <c r="O16" s="28" t="s">
        <v>55</v>
      </c>
      <c r="P16" s="28" t="s">
        <v>55</v>
      </c>
      <c r="Q16" s="28" t="s">
        <v>55</v>
      </c>
      <c r="R16" s="28" t="s">
        <v>55</v>
      </c>
      <c r="S16" s="28" t="s">
        <v>55</v>
      </c>
      <c r="T16" s="28" t="s">
        <v>55</v>
      </c>
      <c r="U16" s="28" t="s">
        <v>55</v>
      </c>
      <c r="V16" s="28" t="s">
        <v>55</v>
      </c>
      <c r="W16" s="28" t="s">
        <v>55</v>
      </c>
      <c r="X16" s="28" t="s">
        <v>55</v>
      </c>
      <c r="Y16" s="28" t="s">
        <v>55</v>
      </c>
      <c r="Z16" s="28" t="s">
        <v>55</v>
      </c>
      <c r="AA16" s="28" t="s">
        <v>55</v>
      </c>
      <c r="AB16" s="28" t="s">
        <v>55</v>
      </c>
      <c r="AC16" s="28" t="s">
        <v>55</v>
      </c>
      <c r="AD16" s="28" t="s">
        <v>55</v>
      </c>
      <c r="AE16" s="28" t="s">
        <v>55</v>
      </c>
      <c r="AF16" s="28" t="s">
        <v>55</v>
      </c>
      <c r="AG16" s="28" t="s">
        <v>55</v>
      </c>
      <c r="AH16" s="28" t="s">
        <v>55</v>
      </c>
      <c r="AI16" s="28" t="s">
        <v>55</v>
      </c>
      <c r="AJ16" s="28" t="s">
        <v>55</v>
      </c>
      <c r="AK16" s="28" t="s">
        <v>55</v>
      </c>
      <c r="AL16" s="28" t="s">
        <v>55</v>
      </c>
      <c r="AM16" s="28" t="s">
        <v>55</v>
      </c>
      <c r="AN16" s="28" t="s">
        <v>55</v>
      </c>
      <c r="AO16" s="28" t="s">
        <v>55</v>
      </c>
      <c r="AP16" s="29" t="s">
        <v>55</v>
      </c>
      <c r="AS16" s="129" t="str">
        <f t="shared" ca="1" si="1"/>
        <v/>
      </c>
    </row>
    <row r="17" spans="1:45" ht="13" x14ac:dyDescent="0.3">
      <c r="A17" s="48" t="s">
        <v>471</v>
      </c>
      <c r="B17" s="23">
        <f t="shared" si="0"/>
        <v>0</v>
      </c>
      <c r="C17" s="5">
        <f>'Table 1'!B18</f>
        <v>0</v>
      </c>
      <c r="D17" s="5">
        <f>'Table 1'!C18</f>
        <v>1</v>
      </c>
      <c r="E17" s="5" t="str">
        <f>'Table 1'!D18</f>
        <v>Bisphenols</v>
      </c>
      <c r="F17" s="5" t="str">
        <f>'Table 1'!E18</f>
        <v>C</v>
      </c>
      <c r="G17" s="5" t="str">
        <f>'Table 1'!F18</f>
        <v>DHDPE</v>
      </c>
      <c r="H17" s="14" t="str">
        <f>'Table 1'!G18</f>
        <v>1965-09-9</v>
      </c>
      <c r="I17" s="24" t="s">
        <v>55</v>
      </c>
      <c r="J17" s="28" t="s">
        <v>55</v>
      </c>
      <c r="K17" s="28" t="s">
        <v>55</v>
      </c>
      <c r="L17" s="28" t="s">
        <v>55</v>
      </c>
      <c r="M17" s="28" t="s">
        <v>55</v>
      </c>
      <c r="N17" s="28" t="s">
        <v>55</v>
      </c>
      <c r="O17" s="28" t="s">
        <v>55</v>
      </c>
      <c r="P17" s="28" t="s">
        <v>55</v>
      </c>
      <c r="Q17" s="28" t="s">
        <v>55</v>
      </c>
      <c r="R17" s="28" t="s">
        <v>55</v>
      </c>
      <c r="S17" s="28" t="s">
        <v>55</v>
      </c>
      <c r="T17" s="28" t="s">
        <v>55</v>
      </c>
      <c r="U17" s="28" t="s">
        <v>55</v>
      </c>
      <c r="V17" s="28" t="s">
        <v>55</v>
      </c>
      <c r="W17" s="28" t="s">
        <v>55</v>
      </c>
      <c r="X17" s="28" t="s">
        <v>55</v>
      </c>
      <c r="Y17" s="28" t="s">
        <v>55</v>
      </c>
      <c r="Z17" s="28" t="s">
        <v>55</v>
      </c>
      <c r="AA17" s="28" t="s">
        <v>55</v>
      </c>
      <c r="AB17" s="28" t="s">
        <v>55</v>
      </c>
      <c r="AC17" s="28" t="s">
        <v>55</v>
      </c>
      <c r="AD17" s="28" t="s">
        <v>55</v>
      </c>
      <c r="AE17" s="28" t="s">
        <v>55</v>
      </c>
      <c r="AF17" s="28" t="s">
        <v>55</v>
      </c>
      <c r="AG17" s="28" t="s">
        <v>55</v>
      </c>
      <c r="AH17" s="28" t="s">
        <v>55</v>
      </c>
      <c r="AI17" s="28" t="s">
        <v>55</v>
      </c>
      <c r="AJ17" s="28" t="s">
        <v>55</v>
      </c>
      <c r="AK17" s="28" t="s">
        <v>55</v>
      </c>
      <c r="AL17" s="28" t="s">
        <v>55</v>
      </c>
      <c r="AM17" s="28" t="s">
        <v>55</v>
      </c>
      <c r="AN17" s="28" t="s">
        <v>55</v>
      </c>
      <c r="AO17" s="28" t="s">
        <v>55</v>
      </c>
      <c r="AP17" s="29" t="s">
        <v>55</v>
      </c>
      <c r="AS17" s="129" t="str">
        <f t="shared" ca="1" si="1"/>
        <v/>
      </c>
    </row>
    <row r="18" spans="1:45" ht="13" x14ac:dyDescent="0.3">
      <c r="A18" s="48" t="s">
        <v>471</v>
      </c>
      <c r="B18" s="23">
        <f t="shared" si="0"/>
        <v>0</v>
      </c>
      <c r="C18" s="5">
        <f>'Table 1'!B19</f>
        <v>0</v>
      </c>
      <c r="D18" s="5">
        <f>'Table 1'!C19</f>
        <v>1</v>
      </c>
      <c r="E18" s="5" t="str">
        <f>'Table 1'!D19</f>
        <v>Bisphenols</v>
      </c>
      <c r="F18" s="5" t="str">
        <f>'Table 1'!E19</f>
        <v>C</v>
      </c>
      <c r="G18" s="5" t="str">
        <f>'Table 1'!F19</f>
        <v>BPFL</v>
      </c>
      <c r="H18" s="14" t="str">
        <f>'Table 1'!G19</f>
        <v>3236-71-3</v>
      </c>
      <c r="I18" s="24" t="s">
        <v>55</v>
      </c>
      <c r="J18" s="28" t="s">
        <v>55</v>
      </c>
      <c r="K18" s="28" t="s">
        <v>55</v>
      </c>
      <c r="L18" s="28" t="s">
        <v>55</v>
      </c>
      <c r="M18" s="28" t="s">
        <v>55</v>
      </c>
      <c r="N18" s="28" t="s">
        <v>55</v>
      </c>
      <c r="O18" s="28" t="s">
        <v>55</v>
      </c>
      <c r="P18" s="28" t="s">
        <v>55</v>
      </c>
      <c r="Q18" s="28" t="s">
        <v>55</v>
      </c>
      <c r="R18" s="28" t="s">
        <v>55</v>
      </c>
      <c r="S18" s="28" t="s">
        <v>55</v>
      </c>
      <c r="T18" s="28" t="s">
        <v>55</v>
      </c>
      <c r="U18" s="28" t="s">
        <v>55</v>
      </c>
      <c r="V18" s="28" t="s">
        <v>55</v>
      </c>
      <c r="W18" s="28" t="s">
        <v>55</v>
      </c>
      <c r="X18" s="28" t="s">
        <v>55</v>
      </c>
      <c r="Y18" s="28" t="s">
        <v>55</v>
      </c>
      <c r="Z18" s="28" t="s">
        <v>55</v>
      </c>
      <c r="AA18" s="28" t="s">
        <v>55</v>
      </c>
      <c r="AB18" s="28" t="s">
        <v>55</v>
      </c>
      <c r="AC18" s="28" t="s">
        <v>55</v>
      </c>
      <c r="AD18" s="28" t="s">
        <v>55</v>
      </c>
      <c r="AE18" s="28" t="s">
        <v>55</v>
      </c>
      <c r="AF18" s="28" t="s">
        <v>55</v>
      </c>
      <c r="AG18" s="28" t="s">
        <v>55</v>
      </c>
      <c r="AH18" s="28" t="s">
        <v>55</v>
      </c>
      <c r="AI18" s="28" t="s">
        <v>55</v>
      </c>
      <c r="AJ18" s="28" t="s">
        <v>55</v>
      </c>
      <c r="AK18" s="28" t="s">
        <v>55</v>
      </c>
      <c r="AL18" s="28" t="s">
        <v>55</v>
      </c>
      <c r="AM18" s="28" t="s">
        <v>55</v>
      </c>
      <c r="AN18" s="28" t="s">
        <v>55</v>
      </c>
      <c r="AO18" s="28" t="s">
        <v>55</v>
      </c>
      <c r="AP18" s="29" t="s">
        <v>55</v>
      </c>
      <c r="AS18" s="129" t="str">
        <f t="shared" ca="1" si="1"/>
        <v/>
      </c>
    </row>
    <row r="19" spans="1:45" ht="13" x14ac:dyDescent="0.3">
      <c r="A19" s="48" t="s">
        <v>471</v>
      </c>
      <c r="B19" s="23">
        <f t="shared" si="0"/>
        <v>0</v>
      </c>
      <c r="C19" s="5">
        <f>'Table 1'!B20</f>
        <v>0</v>
      </c>
      <c r="D19" s="5">
        <f>'Table 1'!C20</f>
        <v>1</v>
      </c>
      <c r="E19" s="5" t="str">
        <f>'Table 1'!D20</f>
        <v>Bisphenols</v>
      </c>
      <c r="F19" s="5" t="str">
        <f>'Table 1'!E20</f>
        <v>C</v>
      </c>
      <c r="G19" s="5" t="str">
        <f>'Table 1'!F20</f>
        <v>BPZ</v>
      </c>
      <c r="H19" s="14" t="str">
        <f>'Table 1'!G20</f>
        <v>843-55-0</v>
      </c>
      <c r="I19" s="24" t="s">
        <v>55</v>
      </c>
      <c r="J19" s="28" t="s">
        <v>55</v>
      </c>
      <c r="K19" s="28" t="s">
        <v>55</v>
      </c>
      <c r="L19" s="28" t="s">
        <v>55</v>
      </c>
      <c r="M19" s="28" t="s">
        <v>55</v>
      </c>
      <c r="N19" s="28" t="s">
        <v>55</v>
      </c>
      <c r="O19" s="28" t="s">
        <v>55</v>
      </c>
      <c r="P19" s="28" t="s">
        <v>55</v>
      </c>
      <c r="Q19" s="28" t="s">
        <v>55</v>
      </c>
      <c r="R19" s="28" t="s">
        <v>55</v>
      </c>
      <c r="S19" s="28" t="s">
        <v>55</v>
      </c>
      <c r="T19" s="28" t="s">
        <v>55</v>
      </c>
      <c r="U19" s="28" t="s">
        <v>55</v>
      </c>
      <c r="V19" s="28" t="s">
        <v>55</v>
      </c>
      <c r="W19" s="28" t="s">
        <v>55</v>
      </c>
      <c r="X19" s="28" t="s">
        <v>55</v>
      </c>
      <c r="Y19" s="28" t="s">
        <v>55</v>
      </c>
      <c r="Z19" s="28" t="s">
        <v>55</v>
      </c>
      <c r="AA19" s="28" t="s">
        <v>55</v>
      </c>
      <c r="AB19" s="28" t="s">
        <v>55</v>
      </c>
      <c r="AC19" s="28" t="s">
        <v>55</v>
      </c>
      <c r="AD19" s="28" t="s">
        <v>55</v>
      </c>
      <c r="AE19" s="28" t="s">
        <v>55</v>
      </c>
      <c r="AF19" s="28" t="s">
        <v>55</v>
      </c>
      <c r="AG19" s="28" t="s">
        <v>55</v>
      </c>
      <c r="AH19" s="28" t="s">
        <v>55</v>
      </c>
      <c r="AI19" s="28" t="s">
        <v>55</v>
      </c>
      <c r="AJ19" s="28" t="s">
        <v>55</v>
      </c>
      <c r="AK19" s="28" t="s">
        <v>55</v>
      </c>
      <c r="AL19" s="28" t="s">
        <v>55</v>
      </c>
      <c r="AM19" s="28" t="s">
        <v>55</v>
      </c>
      <c r="AN19" s="28" t="s">
        <v>55</v>
      </c>
      <c r="AO19" s="28" t="s">
        <v>55</v>
      </c>
      <c r="AP19" s="29" t="s">
        <v>55</v>
      </c>
      <c r="AS19" s="129" t="str">
        <f t="shared" ca="1" si="1"/>
        <v/>
      </c>
    </row>
    <row r="20" spans="1:45" ht="13" x14ac:dyDescent="0.3">
      <c r="A20" s="48" t="s">
        <v>471</v>
      </c>
      <c r="B20" s="23">
        <f t="shared" si="0"/>
        <v>0</v>
      </c>
      <c r="C20" s="5">
        <f>'Table 1'!B21</f>
        <v>0</v>
      </c>
      <c r="D20" s="5">
        <f>'Table 1'!C21</f>
        <v>1</v>
      </c>
      <c r="E20" s="5" t="str">
        <f>'Table 1'!D21</f>
        <v>Bisphenols</v>
      </c>
      <c r="F20" s="5" t="str">
        <f>'Table 1'!E21</f>
        <v>C</v>
      </c>
      <c r="G20" s="5" t="str">
        <f>'Table 1'!F21</f>
        <v>BP4,4'</v>
      </c>
      <c r="H20" s="14" t="str">
        <f>'Table 1'!G21</f>
        <v>92-88-6</v>
      </c>
      <c r="I20" s="24" t="s">
        <v>55</v>
      </c>
      <c r="J20" s="28" t="s">
        <v>55</v>
      </c>
      <c r="K20" s="28" t="s">
        <v>55</v>
      </c>
      <c r="L20" s="28" t="s">
        <v>55</v>
      </c>
      <c r="M20" s="28" t="s">
        <v>55</v>
      </c>
      <c r="N20" s="28" t="s">
        <v>55</v>
      </c>
      <c r="O20" s="28" t="s">
        <v>55</v>
      </c>
      <c r="P20" s="28" t="s">
        <v>55</v>
      </c>
      <c r="Q20" s="28" t="s">
        <v>55</v>
      </c>
      <c r="R20" s="28" t="s">
        <v>55</v>
      </c>
      <c r="S20" s="28" t="s">
        <v>55</v>
      </c>
      <c r="T20" s="28" t="s">
        <v>55</v>
      </c>
      <c r="U20" s="28" t="s">
        <v>55</v>
      </c>
      <c r="V20" s="28" t="s">
        <v>55</v>
      </c>
      <c r="W20" s="28" t="s">
        <v>55</v>
      </c>
      <c r="X20" s="28" t="s">
        <v>55</v>
      </c>
      <c r="Y20" s="28" t="s">
        <v>55</v>
      </c>
      <c r="Z20" s="28" t="s">
        <v>55</v>
      </c>
      <c r="AA20" s="28" t="s">
        <v>55</v>
      </c>
      <c r="AB20" s="28" t="s">
        <v>55</v>
      </c>
      <c r="AC20" s="28" t="s">
        <v>55</v>
      </c>
      <c r="AD20" s="28" t="s">
        <v>55</v>
      </c>
      <c r="AE20" s="28" t="s">
        <v>55</v>
      </c>
      <c r="AF20" s="28" t="s">
        <v>55</v>
      </c>
      <c r="AG20" s="28" t="s">
        <v>55</v>
      </c>
      <c r="AH20" s="28" t="s">
        <v>55</v>
      </c>
      <c r="AI20" s="28" t="s">
        <v>55</v>
      </c>
      <c r="AJ20" s="28" t="s">
        <v>55</v>
      </c>
      <c r="AK20" s="28" t="s">
        <v>55</v>
      </c>
      <c r="AL20" s="28" t="s">
        <v>55</v>
      </c>
      <c r="AM20" s="28" t="s">
        <v>55</v>
      </c>
      <c r="AN20" s="28" t="s">
        <v>55</v>
      </c>
      <c r="AO20" s="28" t="s">
        <v>55</v>
      </c>
      <c r="AP20" s="29" t="s">
        <v>55</v>
      </c>
      <c r="AS20" s="129" t="str">
        <f t="shared" ca="1" si="1"/>
        <v/>
      </c>
    </row>
  </sheetData>
  <autoFilter ref="A2:H20" xr:uid="{FCB7D7B2-00AE-4BF8-B6FD-77E1D0612D56}"/>
  <mergeCells count="4">
    <mergeCell ref="I1:M1"/>
    <mergeCell ref="N1:S1"/>
    <mergeCell ref="T1:U1"/>
    <mergeCell ref="V1:AP1"/>
  </mergeCells>
  <conditionalFormatting sqref="AS3:AS20">
    <cfRule type="cellIs" dxfId="2" priority="1" operator="equal">
      <formula>"Forthcoming"</formula>
    </cfRule>
  </conditionalFormatting>
  <hyperlinks>
    <hyperlink ref="B1" location="'Table 2'!A1" display="Back to map" xr:uid="{5CF3D151-B5B5-4892-B911-FAC445818ECD}"/>
    <hyperlink ref="O3" r:id="rId1" location="https://echa.europa.eu/documents/10162/eeed2c09-2263-25ad-49cd-a0926736c877#https://echa.europa.eu/documents/10162/ede153a4-db00-daf6-120f-6b6ccce0c539" xr:uid="{1B3ACC1B-C7B8-467F-B725-31FB749B07D3}"/>
    <hyperlink ref="P3" r:id="rId2" xr:uid="{A1E2E98A-AB14-41EE-AB1C-98187AC020C8}"/>
    <hyperlink ref="Q3" r:id="rId3" location="https://echa.europa.eu/documents/10162/908badc9-e65d-3bae-933a-3512a9262e59#https://echa.europa.eu/documents/10162/769b2777-19cd-9fff-33c4-54fe6d8290d5" xr:uid="{B2BEE86C-219F-4115-9FD2-70932F4E9D40}"/>
    <hyperlink ref="R3" r:id="rId4" location="https://echa.europa.eu/documents/10162/ffc0a157-d90e-05f9-aa7b-d300d81bb6e7#https://echa.europa.eu/documents/10162/38030450-aa82-74aa-f5cb-c7b4e2829e65" xr:uid="{DDFA067B-8C8D-4A02-9A96-15E216694069}"/>
    <hyperlink ref="AF3" r:id="rId5" location="https://echa.europa.eu/documents/10162/cfdff9db-54d8-f29e-a6de-c64d5aeaf768" xr:uid="{DECF3EEF-D04A-4856-B4BB-A5B464DE4DED}"/>
    <hyperlink ref="AG3" r:id="rId6" xr:uid="{E6E10BB2-DB35-4027-A5C1-5AEAD2E2E18E}"/>
    <hyperlink ref="AI3" r:id="rId7" xr:uid="{BF0CDB51-0EFF-4493-9D5E-C0B2D34F3451}"/>
    <hyperlink ref="AK3" r:id="rId8" xr:uid="{A7552B65-DED7-4C61-A516-11706BA8C7B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75B6-1D27-4EA5-B0E1-1797881CE89D}">
  <dimension ref="A1:AC20"/>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9" max="29" width="10.1796875" customWidth="1"/>
  </cols>
  <sheetData>
    <row r="1" spans="1:29" ht="28.5" thickBot="1" x14ac:dyDescent="0.55000000000000004">
      <c r="B1" s="45" t="s">
        <v>467</v>
      </c>
      <c r="C1" s="2"/>
      <c r="D1" s="2"/>
      <c r="E1" s="1" t="s">
        <v>37</v>
      </c>
      <c r="F1" s="2"/>
      <c r="G1" s="2"/>
      <c r="H1" s="2"/>
      <c r="I1" s="187" t="s">
        <v>19</v>
      </c>
      <c r="J1" s="188"/>
      <c r="K1" s="188"/>
      <c r="L1" s="188"/>
      <c r="M1" s="188"/>
      <c r="N1" s="188"/>
      <c r="O1" s="188"/>
      <c r="P1" s="189"/>
      <c r="Q1" s="190" t="s">
        <v>20</v>
      </c>
      <c r="R1" s="190"/>
      <c r="S1" s="190"/>
      <c r="T1" s="190"/>
      <c r="U1" s="190"/>
      <c r="V1" s="190"/>
      <c r="W1" s="190"/>
      <c r="X1" s="190"/>
      <c r="Y1" s="190"/>
      <c r="Z1" s="190"/>
      <c r="AA1" s="190"/>
      <c r="AB1" s="190"/>
      <c r="AC1" s="191"/>
    </row>
    <row r="2" spans="1:29" ht="117.5" thickBot="1" x14ac:dyDescent="0.3">
      <c r="B2" s="44" t="s">
        <v>34</v>
      </c>
      <c r="C2" s="10" t="str">
        <f>'Table 1'!B3</f>
        <v>Duplicate?</v>
      </c>
      <c r="D2" s="10" t="str">
        <f>'Table 1'!C3</f>
        <v>List</v>
      </c>
      <c r="E2" s="10" t="str">
        <f>'Table 1'!D3</f>
        <v>Substance Group</v>
      </c>
      <c r="F2" s="10" t="str">
        <f>'Table 1'!E3</f>
        <v>Category</v>
      </c>
      <c r="G2" s="10" t="str">
        <f>'Table 1'!F3</f>
        <v>Substance name</v>
      </c>
      <c r="H2" s="21" t="str">
        <f>'Table 1'!G3</f>
        <v>CASNo.</v>
      </c>
      <c r="I2" s="25" t="s">
        <v>270</v>
      </c>
      <c r="J2" s="26" t="s">
        <v>271</v>
      </c>
      <c r="K2" s="26" t="s">
        <v>272</v>
      </c>
      <c r="L2" s="26" t="s">
        <v>273</v>
      </c>
      <c r="M2" s="26" t="s">
        <v>274</v>
      </c>
      <c r="N2" s="26" t="s">
        <v>275</v>
      </c>
      <c r="O2" s="26" t="s">
        <v>276</v>
      </c>
      <c r="P2" s="27" t="s">
        <v>277</v>
      </c>
      <c r="Q2" s="34" t="s">
        <v>278</v>
      </c>
      <c r="R2" s="26" t="s">
        <v>279</v>
      </c>
      <c r="S2" s="26" t="s">
        <v>280</v>
      </c>
      <c r="T2" s="26" t="s">
        <v>281</v>
      </c>
      <c r="U2" s="26" t="s">
        <v>282</v>
      </c>
      <c r="V2" s="26" t="s">
        <v>283</v>
      </c>
      <c r="W2" s="26" t="s">
        <v>165</v>
      </c>
      <c r="X2" s="26" t="s">
        <v>284</v>
      </c>
      <c r="Y2" s="26" t="s">
        <v>285</v>
      </c>
      <c r="Z2" s="26" t="s">
        <v>286</v>
      </c>
      <c r="AA2" s="26" t="s">
        <v>287</v>
      </c>
      <c r="AB2" s="26" t="s">
        <v>161</v>
      </c>
      <c r="AC2" s="27" t="s">
        <v>225</v>
      </c>
    </row>
    <row r="3" spans="1:29" ht="13" x14ac:dyDescent="0.3">
      <c r="A3" s="47" t="s">
        <v>470</v>
      </c>
      <c r="B3" s="23">
        <f t="shared" ref="B3:B20" si="0">IF(COUNTIF(I3:AC3,"-")&lt;COUNTA(I3:AC3),1,0)</f>
        <v>1</v>
      </c>
      <c r="C3" s="5">
        <f>'Table 1'!B4</f>
        <v>0</v>
      </c>
      <c r="D3" s="5">
        <f>'Table 1'!C4</f>
        <v>1</v>
      </c>
      <c r="E3" s="5" t="str">
        <f>'Table 1'!D4</f>
        <v>Bisphenols</v>
      </c>
      <c r="F3" s="5" t="str">
        <f>'Table 1'!E4</f>
        <v>A</v>
      </c>
      <c r="G3" s="5" t="str">
        <f>'Table 1'!F4</f>
        <v>BPA</v>
      </c>
      <c r="H3" s="14" t="str">
        <f>'Table 1'!G4</f>
        <v>80-05-7</v>
      </c>
      <c r="I3" s="149" t="s">
        <v>292</v>
      </c>
      <c r="J3" s="148" t="s">
        <v>293</v>
      </c>
      <c r="K3" s="148" t="s">
        <v>294</v>
      </c>
      <c r="L3" s="28" t="s">
        <v>55</v>
      </c>
      <c r="M3" s="148" t="s">
        <v>295</v>
      </c>
      <c r="N3" s="148" t="s">
        <v>296</v>
      </c>
      <c r="O3" s="148" t="s">
        <v>297</v>
      </c>
      <c r="P3" s="148" t="s">
        <v>298</v>
      </c>
      <c r="Q3" s="28" t="s">
        <v>266</v>
      </c>
      <c r="R3" s="28" t="s">
        <v>242</v>
      </c>
      <c r="S3" s="28" t="s">
        <v>288</v>
      </c>
      <c r="T3" s="28" t="s">
        <v>290</v>
      </c>
      <c r="U3" s="28" t="s">
        <v>188</v>
      </c>
      <c r="V3" s="28" t="s">
        <v>299</v>
      </c>
      <c r="W3" s="28" t="s">
        <v>289</v>
      </c>
      <c r="X3" s="28" t="s">
        <v>188</v>
      </c>
      <c r="Y3" s="28" t="s">
        <v>188</v>
      </c>
      <c r="Z3" s="148" t="s">
        <v>300</v>
      </c>
      <c r="AA3" s="148" t="s">
        <v>301</v>
      </c>
      <c r="AB3" s="28" t="s">
        <v>188</v>
      </c>
      <c r="AC3" s="29" t="s">
        <v>302</v>
      </c>
    </row>
    <row r="4" spans="1:29" ht="13" x14ac:dyDescent="0.3">
      <c r="A4" s="47" t="s">
        <v>470</v>
      </c>
      <c r="B4" s="23">
        <f t="shared" si="0"/>
        <v>1</v>
      </c>
      <c r="C4" s="5">
        <f>'Table 1'!B5</f>
        <v>0</v>
      </c>
      <c r="D4" s="5">
        <f>'Table 1'!C5</f>
        <v>1</v>
      </c>
      <c r="E4" s="5" t="str">
        <f>'Table 1'!D5</f>
        <v>Bisphenols</v>
      </c>
      <c r="F4" s="5" t="str">
        <f>'Table 1'!E5</f>
        <v>C</v>
      </c>
      <c r="G4" s="5" t="str">
        <f>'Table 1'!F5</f>
        <v>BPS</v>
      </c>
      <c r="H4" s="14" t="str">
        <f>'Table 1'!G5</f>
        <v>80-09-1</v>
      </c>
      <c r="I4" s="149" t="s">
        <v>303</v>
      </c>
      <c r="J4" s="148" t="s">
        <v>304</v>
      </c>
      <c r="K4" s="148" t="s">
        <v>305</v>
      </c>
      <c r="L4" s="28" t="s">
        <v>55</v>
      </c>
      <c r="M4" s="148" t="s">
        <v>306</v>
      </c>
      <c r="N4" s="148" t="s">
        <v>307</v>
      </c>
      <c r="O4" s="28" t="s">
        <v>55</v>
      </c>
      <c r="P4" s="28" t="s">
        <v>55</v>
      </c>
      <c r="Q4" s="28" t="s">
        <v>267</v>
      </c>
      <c r="R4" s="28" t="s">
        <v>268</v>
      </c>
      <c r="S4" s="28" t="s">
        <v>288</v>
      </c>
      <c r="T4" s="28" t="s">
        <v>308</v>
      </c>
      <c r="U4" s="28" t="s">
        <v>188</v>
      </c>
      <c r="V4" s="28" t="s">
        <v>309</v>
      </c>
      <c r="W4" s="28" t="s">
        <v>310</v>
      </c>
      <c r="X4" s="28" t="s">
        <v>188</v>
      </c>
      <c r="Y4" s="148" t="s">
        <v>311</v>
      </c>
      <c r="Z4" s="148" t="s">
        <v>312</v>
      </c>
      <c r="AA4" s="28" t="s">
        <v>188</v>
      </c>
      <c r="AB4" s="28" t="s">
        <v>188</v>
      </c>
      <c r="AC4" s="29" t="s">
        <v>313</v>
      </c>
    </row>
    <row r="5" spans="1:29" ht="13" x14ac:dyDescent="0.3">
      <c r="A5" s="47" t="s">
        <v>470</v>
      </c>
      <c r="B5" s="23">
        <f t="shared" si="0"/>
        <v>1</v>
      </c>
      <c r="C5" s="5">
        <f>'Table 1'!B6</f>
        <v>0</v>
      </c>
      <c r="D5" s="5">
        <f>'Table 1'!C6</f>
        <v>1</v>
      </c>
      <c r="E5" s="5" t="str">
        <f>'Table 1'!D6</f>
        <v>Bisphenols</v>
      </c>
      <c r="F5" s="8" t="str">
        <f>'Table 1'!E6</f>
        <v>C</v>
      </c>
      <c r="G5" s="8" t="str">
        <f>'Table 1'!F6</f>
        <v>BPF</v>
      </c>
      <c r="H5" s="20" t="str">
        <f>'Table 1'!G6</f>
        <v>620-92-8</v>
      </c>
      <c r="I5" s="24" t="s">
        <v>55</v>
      </c>
      <c r="J5" s="28" t="s">
        <v>55</v>
      </c>
      <c r="K5" s="28" t="s">
        <v>55</v>
      </c>
      <c r="L5" s="28" t="s">
        <v>55</v>
      </c>
      <c r="M5" s="148" t="s">
        <v>314</v>
      </c>
      <c r="N5" s="28" t="s">
        <v>55</v>
      </c>
      <c r="O5" s="28" t="s">
        <v>55</v>
      </c>
      <c r="P5" s="28" t="s">
        <v>55</v>
      </c>
      <c r="Q5" s="28" t="s">
        <v>55</v>
      </c>
      <c r="R5" s="28" t="s">
        <v>55</v>
      </c>
      <c r="S5" s="28" t="s">
        <v>55</v>
      </c>
      <c r="T5" s="28" t="s">
        <v>55</v>
      </c>
      <c r="U5" s="28" t="s">
        <v>55</v>
      </c>
      <c r="V5" s="28" t="s">
        <v>55</v>
      </c>
      <c r="W5" s="28" t="s">
        <v>55</v>
      </c>
      <c r="X5" s="28" t="s">
        <v>55</v>
      </c>
      <c r="Y5" s="28" t="s">
        <v>55</v>
      </c>
      <c r="Z5" s="28" t="s">
        <v>55</v>
      </c>
      <c r="AA5" s="28" t="s">
        <v>55</v>
      </c>
      <c r="AB5" s="28" t="s">
        <v>55</v>
      </c>
      <c r="AC5" s="29" t="s">
        <v>55</v>
      </c>
    </row>
    <row r="6" spans="1:29" ht="13" x14ac:dyDescent="0.3">
      <c r="A6" s="48" t="s">
        <v>471</v>
      </c>
      <c r="B6" s="23">
        <f t="shared" si="0"/>
        <v>1</v>
      </c>
      <c r="C6" s="5">
        <f>'Table 1'!B7</f>
        <v>0</v>
      </c>
      <c r="D6" s="5">
        <f>'Table 1'!C7</f>
        <v>1</v>
      </c>
      <c r="E6" s="5" t="str">
        <f>'Table 1'!D7</f>
        <v>Bisphenols</v>
      </c>
      <c r="F6" s="5" t="str">
        <f>'Table 1'!E7</f>
        <v>C</v>
      </c>
      <c r="G6" s="5" t="str">
        <f>'Table 1'!F7</f>
        <v>BPB</v>
      </c>
      <c r="H6" s="14" t="str">
        <f>'Table 1'!G7</f>
        <v>77-40-7</v>
      </c>
      <c r="I6" s="24" t="s">
        <v>55</v>
      </c>
      <c r="J6" s="28" t="s">
        <v>55</v>
      </c>
      <c r="K6" s="148" t="s">
        <v>315</v>
      </c>
      <c r="L6" s="28" t="s">
        <v>55</v>
      </c>
      <c r="M6" s="148" t="s">
        <v>316</v>
      </c>
      <c r="N6" s="28" t="s">
        <v>55</v>
      </c>
      <c r="O6" s="148" t="s">
        <v>317</v>
      </c>
      <c r="P6" s="28" t="s">
        <v>55</v>
      </c>
      <c r="Q6" s="28" t="s">
        <v>55</v>
      </c>
      <c r="R6" s="28" t="s">
        <v>55</v>
      </c>
      <c r="S6" s="28" t="s">
        <v>55</v>
      </c>
      <c r="T6" s="28" t="s">
        <v>55</v>
      </c>
      <c r="U6" s="28" t="s">
        <v>55</v>
      </c>
      <c r="V6" s="28" t="s">
        <v>55</v>
      </c>
      <c r="W6" s="28" t="s">
        <v>55</v>
      </c>
      <c r="X6" s="28" t="s">
        <v>55</v>
      </c>
      <c r="Y6" s="28" t="s">
        <v>55</v>
      </c>
      <c r="Z6" s="28" t="s">
        <v>55</v>
      </c>
      <c r="AA6" s="28" t="s">
        <v>55</v>
      </c>
      <c r="AB6" s="28" t="s">
        <v>55</v>
      </c>
      <c r="AC6" s="29" t="s">
        <v>55</v>
      </c>
    </row>
    <row r="7" spans="1:29" ht="13" x14ac:dyDescent="0.3">
      <c r="A7" s="48" t="s">
        <v>471</v>
      </c>
      <c r="B7" s="23">
        <f t="shared" si="0"/>
        <v>1</v>
      </c>
      <c r="C7" s="5">
        <f>'Table 1'!B8</f>
        <v>0</v>
      </c>
      <c r="D7" s="5">
        <f>'Table 1'!C8</f>
        <v>1</v>
      </c>
      <c r="E7" s="5" t="str">
        <f>'Table 1'!D8</f>
        <v>Bisphenols</v>
      </c>
      <c r="F7" s="5" t="str">
        <f>'Table 1'!E8</f>
        <v>C</v>
      </c>
      <c r="G7" s="5" t="str">
        <f>'Table 1'!F8</f>
        <v>BPAF</v>
      </c>
      <c r="H7" s="14" t="str">
        <f>'Table 1'!G8</f>
        <v>1478-61-1</v>
      </c>
      <c r="I7" s="24" t="s">
        <v>55</v>
      </c>
      <c r="J7" s="28" t="s">
        <v>55</v>
      </c>
      <c r="K7" s="28" t="s">
        <v>55</v>
      </c>
      <c r="L7" s="28" t="s">
        <v>55</v>
      </c>
      <c r="M7" s="148" t="s">
        <v>318</v>
      </c>
      <c r="N7" s="148" t="s">
        <v>319</v>
      </c>
      <c r="O7" s="28" t="s">
        <v>55</v>
      </c>
      <c r="P7" s="28" t="s">
        <v>55</v>
      </c>
      <c r="Q7" s="28" t="s">
        <v>55</v>
      </c>
      <c r="R7" s="28" t="s">
        <v>55</v>
      </c>
      <c r="S7" s="28" t="s">
        <v>55</v>
      </c>
      <c r="T7" s="28" t="s">
        <v>55</v>
      </c>
      <c r="U7" s="28" t="s">
        <v>55</v>
      </c>
      <c r="V7" s="28" t="s">
        <v>55</v>
      </c>
      <c r="W7" s="28" t="s">
        <v>55</v>
      </c>
      <c r="X7" s="28" t="s">
        <v>55</v>
      </c>
      <c r="Y7" s="28" t="s">
        <v>55</v>
      </c>
      <c r="Z7" s="28" t="s">
        <v>55</v>
      </c>
      <c r="AA7" s="28" t="s">
        <v>55</v>
      </c>
      <c r="AB7" s="28" t="s">
        <v>55</v>
      </c>
      <c r="AC7" s="29" t="s">
        <v>55</v>
      </c>
    </row>
    <row r="8" spans="1:29" ht="13" x14ac:dyDescent="0.3">
      <c r="A8" s="48" t="s">
        <v>471</v>
      </c>
      <c r="B8" s="23">
        <f t="shared" si="0"/>
        <v>0</v>
      </c>
      <c r="C8" s="5">
        <f>'Table 1'!B9</f>
        <v>0</v>
      </c>
      <c r="D8" s="5">
        <f>'Table 1'!C9</f>
        <v>1</v>
      </c>
      <c r="E8" s="5" t="str">
        <f>'Table 1'!D9</f>
        <v>Bisphenols</v>
      </c>
      <c r="F8" s="5" t="str">
        <f>'Table 1'!E9</f>
        <v>C</v>
      </c>
      <c r="G8" s="5" t="str">
        <f>'Table 1'!F9</f>
        <v>BPAP</v>
      </c>
      <c r="H8" s="14" t="str">
        <f>'Table 1'!G9</f>
        <v>1571-75-1</v>
      </c>
      <c r="I8" s="24" t="s">
        <v>55</v>
      </c>
      <c r="J8" s="28" t="s">
        <v>55</v>
      </c>
      <c r="K8" s="28" t="s">
        <v>55</v>
      </c>
      <c r="L8" s="28" t="s">
        <v>55</v>
      </c>
      <c r="M8" s="28" t="s">
        <v>55</v>
      </c>
      <c r="N8" s="28" t="s">
        <v>55</v>
      </c>
      <c r="O8" s="28" t="s">
        <v>55</v>
      </c>
      <c r="P8" s="28" t="s">
        <v>55</v>
      </c>
      <c r="Q8" s="28" t="s">
        <v>55</v>
      </c>
      <c r="R8" s="28" t="s">
        <v>55</v>
      </c>
      <c r="S8" s="28" t="s">
        <v>55</v>
      </c>
      <c r="T8" s="28" t="s">
        <v>55</v>
      </c>
      <c r="U8" s="28" t="s">
        <v>55</v>
      </c>
      <c r="V8" s="28" t="s">
        <v>55</v>
      </c>
      <c r="W8" s="28" t="s">
        <v>55</v>
      </c>
      <c r="X8" s="28" t="s">
        <v>55</v>
      </c>
      <c r="Y8" s="28" t="s">
        <v>55</v>
      </c>
      <c r="Z8" s="28" t="s">
        <v>55</v>
      </c>
      <c r="AA8" s="28" t="s">
        <v>55</v>
      </c>
      <c r="AB8" s="28" t="s">
        <v>55</v>
      </c>
      <c r="AC8" s="29" t="s">
        <v>55</v>
      </c>
    </row>
    <row r="9" spans="1:29" ht="13" x14ac:dyDescent="0.3">
      <c r="A9" s="48" t="s">
        <v>471</v>
      </c>
      <c r="B9" s="23">
        <f t="shared" si="0"/>
        <v>0</v>
      </c>
      <c r="C9" s="5">
        <f>'Table 1'!B10</f>
        <v>0</v>
      </c>
      <c r="D9" s="5">
        <f>'Table 1'!C10</f>
        <v>1</v>
      </c>
      <c r="E9" s="5" t="str">
        <f>'Table 1'!D10</f>
        <v>Bisphenols</v>
      </c>
      <c r="F9" s="5" t="str">
        <f>'Table 1'!E10</f>
        <v>C</v>
      </c>
      <c r="G9" s="5" t="str">
        <f>'Table 1'!F10</f>
        <v>BPBP</v>
      </c>
      <c r="H9" s="14" t="str">
        <f>'Table 1'!G10</f>
        <v>24038-68-4</v>
      </c>
      <c r="I9" s="24" t="s">
        <v>55</v>
      </c>
      <c r="J9" s="28" t="s">
        <v>55</v>
      </c>
      <c r="K9" s="28" t="s">
        <v>55</v>
      </c>
      <c r="L9" s="28" t="s">
        <v>55</v>
      </c>
      <c r="M9" s="28" t="s">
        <v>55</v>
      </c>
      <c r="N9" s="28" t="s">
        <v>55</v>
      </c>
      <c r="O9" s="28" t="s">
        <v>55</v>
      </c>
      <c r="P9" s="28" t="s">
        <v>55</v>
      </c>
      <c r="Q9" s="28" t="s">
        <v>55</v>
      </c>
      <c r="R9" s="28" t="s">
        <v>55</v>
      </c>
      <c r="S9" s="28" t="s">
        <v>55</v>
      </c>
      <c r="T9" s="28" t="s">
        <v>55</v>
      </c>
      <c r="U9" s="28" t="s">
        <v>55</v>
      </c>
      <c r="V9" s="28" t="s">
        <v>55</v>
      </c>
      <c r="W9" s="28" t="s">
        <v>55</v>
      </c>
      <c r="X9" s="28" t="s">
        <v>55</v>
      </c>
      <c r="Y9" s="28" t="s">
        <v>55</v>
      </c>
      <c r="Z9" s="28" t="s">
        <v>55</v>
      </c>
      <c r="AA9" s="28" t="s">
        <v>55</v>
      </c>
      <c r="AB9" s="28" t="s">
        <v>55</v>
      </c>
      <c r="AC9" s="29" t="s">
        <v>55</v>
      </c>
    </row>
    <row r="10" spans="1:29" ht="13" x14ac:dyDescent="0.3">
      <c r="A10" s="48" t="s">
        <v>471</v>
      </c>
      <c r="B10" s="23">
        <f t="shared" si="0"/>
        <v>0</v>
      </c>
      <c r="C10" s="5">
        <f>'Table 1'!B11</f>
        <v>0</v>
      </c>
      <c r="D10" s="5">
        <f>'Table 1'!C11</f>
        <v>1</v>
      </c>
      <c r="E10" s="5" t="str">
        <f>'Table 1'!D11</f>
        <v>Bisphenols</v>
      </c>
      <c r="F10" s="5" t="str">
        <f>'Table 1'!E11</f>
        <v>C</v>
      </c>
      <c r="G10" s="5" t="str">
        <f>'Table 1'!F11</f>
        <v>BPC</v>
      </c>
      <c r="H10" s="14" t="str">
        <f>'Table 1'!G11</f>
        <v>79-97-0</v>
      </c>
      <c r="I10" s="24" t="s">
        <v>55</v>
      </c>
      <c r="J10" s="28" t="s">
        <v>55</v>
      </c>
      <c r="K10" s="28" t="s">
        <v>55</v>
      </c>
      <c r="L10" s="28" t="s">
        <v>55</v>
      </c>
      <c r="M10" s="28" t="s">
        <v>55</v>
      </c>
      <c r="N10" s="28" t="s">
        <v>55</v>
      </c>
      <c r="O10" s="28" t="s">
        <v>55</v>
      </c>
      <c r="P10" s="28" t="s">
        <v>55</v>
      </c>
      <c r="Q10" s="28" t="s">
        <v>55</v>
      </c>
      <c r="R10" s="28" t="s">
        <v>55</v>
      </c>
      <c r="S10" s="28" t="s">
        <v>55</v>
      </c>
      <c r="T10" s="28" t="s">
        <v>55</v>
      </c>
      <c r="U10" s="28" t="s">
        <v>55</v>
      </c>
      <c r="V10" s="28" t="s">
        <v>55</v>
      </c>
      <c r="W10" s="28" t="s">
        <v>55</v>
      </c>
      <c r="X10" s="28" t="s">
        <v>55</v>
      </c>
      <c r="Y10" s="28" t="s">
        <v>55</v>
      </c>
      <c r="Z10" s="28" t="s">
        <v>55</v>
      </c>
      <c r="AA10" s="28" t="s">
        <v>55</v>
      </c>
      <c r="AB10" s="28" t="s">
        <v>55</v>
      </c>
      <c r="AC10" s="29" t="s">
        <v>55</v>
      </c>
    </row>
    <row r="11" spans="1:29" ht="13" x14ac:dyDescent="0.3">
      <c r="A11" s="48" t="s">
        <v>471</v>
      </c>
      <c r="B11" s="23">
        <f t="shared" si="0"/>
        <v>0</v>
      </c>
      <c r="C11" s="5">
        <f>'Table 1'!B12</f>
        <v>0</v>
      </c>
      <c r="D11" s="5">
        <f>'Table 1'!C12</f>
        <v>1</v>
      </c>
      <c r="E11" s="5" t="str">
        <f>'Table 1'!D12</f>
        <v>Bisphenols</v>
      </c>
      <c r="F11" s="5" t="str">
        <f>'Table 1'!E12</f>
        <v>C</v>
      </c>
      <c r="G11" s="5" t="str">
        <f>'Table 1'!F12</f>
        <v>BPCI2</v>
      </c>
      <c r="H11" s="14" t="str">
        <f>'Table 1'!G12</f>
        <v>14868-03-2</v>
      </c>
      <c r="I11" s="24" t="s">
        <v>55</v>
      </c>
      <c r="J11" s="28" t="s">
        <v>55</v>
      </c>
      <c r="K11" s="28" t="s">
        <v>55</v>
      </c>
      <c r="L11" s="28" t="s">
        <v>55</v>
      </c>
      <c r="M11" s="28" t="s">
        <v>55</v>
      </c>
      <c r="N11" s="28" t="s">
        <v>55</v>
      </c>
      <c r="O11" s="28" t="s">
        <v>55</v>
      </c>
      <c r="P11" s="28" t="s">
        <v>55</v>
      </c>
      <c r="Q11" s="28" t="s">
        <v>55</v>
      </c>
      <c r="R11" s="28" t="s">
        <v>55</v>
      </c>
      <c r="S11" s="28" t="s">
        <v>55</v>
      </c>
      <c r="T11" s="28" t="s">
        <v>55</v>
      </c>
      <c r="U11" s="28" t="s">
        <v>55</v>
      </c>
      <c r="V11" s="28" t="s">
        <v>55</v>
      </c>
      <c r="W11" s="28" t="s">
        <v>55</v>
      </c>
      <c r="X11" s="28" t="s">
        <v>55</v>
      </c>
      <c r="Y11" s="28" t="s">
        <v>55</v>
      </c>
      <c r="Z11" s="28" t="s">
        <v>55</v>
      </c>
      <c r="AA11" s="28" t="s">
        <v>55</v>
      </c>
      <c r="AB11" s="28" t="s">
        <v>55</v>
      </c>
      <c r="AC11" s="29" t="s">
        <v>55</v>
      </c>
    </row>
    <row r="12" spans="1:29" ht="13" x14ac:dyDescent="0.3">
      <c r="A12" s="48" t="s">
        <v>471</v>
      </c>
      <c r="B12" s="23">
        <f t="shared" si="0"/>
        <v>0</v>
      </c>
      <c r="C12" s="5">
        <f>'Table 1'!B13</f>
        <v>0</v>
      </c>
      <c r="D12" s="5">
        <f>'Table 1'!C13</f>
        <v>1</v>
      </c>
      <c r="E12" s="5" t="str">
        <f>'Table 1'!D13</f>
        <v>Bisphenols</v>
      </c>
      <c r="F12" s="5" t="str">
        <f>'Table 1'!E13</f>
        <v>C</v>
      </c>
      <c r="G12" s="5" t="str">
        <f>'Table 1'!F13</f>
        <v>BPE</v>
      </c>
      <c r="H12" s="14" t="str">
        <f>'Table 1'!G13</f>
        <v>2081-08-5</v>
      </c>
      <c r="I12" s="24" t="s">
        <v>55</v>
      </c>
      <c r="J12" s="28" t="s">
        <v>55</v>
      </c>
      <c r="K12" s="28" t="s">
        <v>55</v>
      </c>
      <c r="L12" s="28" t="s">
        <v>55</v>
      </c>
      <c r="M12" s="28" t="s">
        <v>55</v>
      </c>
      <c r="N12" s="28" t="s">
        <v>55</v>
      </c>
      <c r="O12" s="28" t="s">
        <v>55</v>
      </c>
      <c r="P12" s="28" t="s">
        <v>55</v>
      </c>
      <c r="Q12" s="28" t="s">
        <v>55</v>
      </c>
      <c r="R12" s="28" t="s">
        <v>55</v>
      </c>
      <c r="S12" s="28" t="s">
        <v>55</v>
      </c>
      <c r="T12" s="28" t="s">
        <v>55</v>
      </c>
      <c r="U12" s="28" t="s">
        <v>55</v>
      </c>
      <c r="V12" s="28" t="s">
        <v>55</v>
      </c>
      <c r="W12" s="28" t="s">
        <v>55</v>
      </c>
      <c r="X12" s="28" t="s">
        <v>55</v>
      </c>
      <c r="Y12" s="28" t="s">
        <v>55</v>
      </c>
      <c r="Z12" s="28" t="s">
        <v>55</v>
      </c>
      <c r="AA12" s="28" t="s">
        <v>55</v>
      </c>
      <c r="AB12" s="28" t="s">
        <v>55</v>
      </c>
      <c r="AC12" s="29" t="s">
        <v>55</v>
      </c>
    </row>
    <row r="13" spans="1:29" ht="13" x14ac:dyDescent="0.3">
      <c r="A13" s="48" t="s">
        <v>471</v>
      </c>
      <c r="B13" s="23">
        <f t="shared" si="0"/>
        <v>0</v>
      </c>
      <c r="C13" s="5">
        <f>'Table 1'!B14</f>
        <v>0</v>
      </c>
      <c r="D13" s="5">
        <f>'Table 1'!C14</f>
        <v>1</v>
      </c>
      <c r="E13" s="5" t="str">
        <f>'Table 1'!D14</f>
        <v>Bisphenols</v>
      </c>
      <c r="F13" s="5" t="str">
        <f>'Table 1'!E14</f>
        <v>C</v>
      </c>
      <c r="G13" s="5" t="str">
        <f>'Table 1'!F14</f>
        <v>BPPH</v>
      </c>
      <c r="H13" s="14" t="str">
        <f>'Table 1'!G14</f>
        <v>1844-01-5</v>
      </c>
      <c r="I13" s="24" t="s">
        <v>55</v>
      </c>
      <c r="J13" s="28" t="s">
        <v>55</v>
      </c>
      <c r="K13" s="28" t="s">
        <v>55</v>
      </c>
      <c r="L13" s="28" t="s">
        <v>55</v>
      </c>
      <c r="M13" s="28" t="s">
        <v>55</v>
      </c>
      <c r="N13" s="28" t="s">
        <v>55</v>
      </c>
      <c r="O13" s="28" t="s">
        <v>55</v>
      </c>
      <c r="P13" s="28" t="s">
        <v>55</v>
      </c>
      <c r="Q13" s="28" t="s">
        <v>55</v>
      </c>
      <c r="R13" s="28" t="s">
        <v>55</v>
      </c>
      <c r="S13" s="28" t="s">
        <v>55</v>
      </c>
      <c r="T13" s="28" t="s">
        <v>55</v>
      </c>
      <c r="U13" s="28" t="s">
        <v>55</v>
      </c>
      <c r="V13" s="28" t="s">
        <v>55</v>
      </c>
      <c r="W13" s="28" t="s">
        <v>55</v>
      </c>
      <c r="X13" s="28" t="s">
        <v>55</v>
      </c>
      <c r="Y13" s="28" t="s">
        <v>55</v>
      </c>
      <c r="Z13" s="28" t="s">
        <v>55</v>
      </c>
      <c r="AA13" s="28" t="s">
        <v>55</v>
      </c>
      <c r="AB13" s="28" t="s">
        <v>55</v>
      </c>
      <c r="AC13" s="29" t="s">
        <v>55</v>
      </c>
    </row>
    <row r="14" spans="1:29" ht="13" x14ac:dyDescent="0.3">
      <c r="A14" s="48" t="s">
        <v>471</v>
      </c>
      <c r="B14" s="23">
        <f t="shared" si="0"/>
        <v>1</v>
      </c>
      <c r="C14" s="5">
        <f>'Table 1'!B15</f>
        <v>0</v>
      </c>
      <c r="D14" s="5">
        <f>'Table 1'!C15</f>
        <v>1</v>
      </c>
      <c r="E14" s="5" t="str">
        <f>'Table 1'!D15</f>
        <v>Bisphenols</v>
      </c>
      <c r="F14" s="5" t="str">
        <f>'Table 1'!E15</f>
        <v>C</v>
      </c>
      <c r="G14" s="5" t="str">
        <f>'Table 1'!F15</f>
        <v>BPM</v>
      </c>
      <c r="H14" s="14" t="str">
        <f>'Table 1'!G15</f>
        <v>13595-25-0</v>
      </c>
      <c r="I14" s="24" t="s">
        <v>55</v>
      </c>
      <c r="J14" s="148" t="s">
        <v>320</v>
      </c>
      <c r="K14" s="148" t="s">
        <v>321</v>
      </c>
      <c r="L14" s="148" t="s">
        <v>322</v>
      </c>
      <c r="M14" s="28" t="s">
        <v>55</v>
      </c>
      <c r="N14" s="28" t="s">
        <v>55</v>
      </c>
      <c r="O14" s="28" t="s">
        <v>55</v>
      </c>
      <c r="P14" s="28" t="s">
        <v>55</v>
      </c>
      <c r="Q14" s="28" t="s">
        <v>267</v>
      </c>
      <c r="R14" s="28" t="s">
        <v>268</v>
      </c>
      <c r="S14" s="28" t="s">
        <v>291</v>
      </c>
      <c r="T14" s="28" t="s">
        <v>308</v>
      </c>
      <c r="U14" s="28" t="s">
        <v>188</v>
      </c>
      <c r="V14" s="28" t="s">
        <v>323</v>
      </c>
      <c r="W14" s="28" t="s">
        <v>289</v>
      </c>
      <c r="X14" s="28" t="s">
        <v>188</v>
      </c>
      <c r="Y14" s="148" t="s">
        <v>324</v>
      </c>
      <c r="Z14" s="28" t="s">
        <v>188</v>
      </c>
      <c r="AA14" s="148" t="s">
        <v>325</v>
      </c>
      <c r="AB14" s="28" t="s">
        <v>188</v>
      </c>
      <c r="AC14" s="29" t="s">
        <v>209</v>
      </c>
    </row>
    <row r="15" spans="1:29" ht="13" x14ac:dyDescent="0.3">
      <c r="A15" s="48" t="s">
        <v>471</v>
      </c>
      <c r="B15" s="23">
        <f t="shared" si="0"/>
        <v>0</v>
      </c>
      <c r="C15" s="5">
        <f>'Table 1'!B16</f>
        <v>0</v>
      </c>
      <c r="D15" s="5">
        <f>'Table 1'!C16</f>
        <v>1</v>
      </c>
      <c r="E15" s="5" t="str">
        <f>'Table 1'!D16</f>
        <v>Bisphenols</v>
      </c>
      <c r="F15" s="5" t="str">
        <f>'Table 1'!E16</f>
        <v>C</v>
      </c>
      <c r="G15" s="5" t="str">
        <f>'Table 1'!F16</f>
        <v>BPP</v>
      </c>
      <c r="H15" s="14" t="str">
        <f>'Table 1'!G16</f>
        <v>2167-51-3</v>
      </c>
      <c r="I15" s="24" t="s">
        <v>55</v>
      </c>
      <c r="J15" s="28" t="s">
        <v>55</v>
      </c>
      <c r="K15" s="28" t="s">
        <v>55</v>
      </c>
      <c r="L15" s="28" t="s">
        <v>55</v>
      </c>
      <c r="M15" s="28" t="s">
        <v>55</v>
      </c>
      <c r="N15" s="28" t="s">
        <v>55</v>
      </c>
      <c r="O15" s="28" t="s">
        <v>55</v>
      </c>
      <c r="P15" s="28" t="s">
        <v>55</v>
      </c>
      <c r="Q15" s="28" t="s">
        <v>55</v>
      </c>
      <c r="R15" s="28" t="s">
        <v>55</v>
      </c>
      <c r="S15" s="28" t="s">
        <v>55</v>
      </c>
      <c r="T15" s="28" t="s">
        <v>55</v>
      </c>
      <c r="U15" s="28" t="s">
        <v>55</v>
      </c>
      <c r="V15" s="28" t="s">
        <v>55</v>
      </c>
      <c r="W15" s="28" t="s">
        <v>55</v>
      </c>
      <c r="X15" s="28" t="s">
        <v>55</v>
      </c>
      <c r="Y15" s="28" t="s">
        <v>55</v>
      </c>
      <c r="Z15" s="28" t="s">
        <v>55</v>
      </c>
      <c r="AA15" s="28" t="s">
        <v>55</v>
      </c>
      <c r="AB15" s="28" t="s">
        <v>55</v>
      </c>
      <c r="AC15" s="29" t="s">
        <v>55</v>
      </c>
    </row>
    <row r="16" spans="1:29" ht="13" x14ac:dyDescent="0.3">
      <c r="A16" s="48" t="s">
        <v>471</v>
      </c>
      <c r="B16" s="23">
        <f t="shared" si="0"/>
        <v>0</v>
      </c>
      <c r="C16" s="5">
        <f>'Table 1'!B17</f>
        <v>0</v>
      </c>
      <c r="D16" s="5">
        <f>'Table 1'!C17</f>
        <v>1</v>
      </c>
      <c r="E16" s="5" t="str">
        <f>'Table 1'!D17</f>
        <v>Bisphenols</v>
      </c>
      <c r="F16" s="5" t="str">
        <f>'Table 1'!E17</f>
        <v>C</v>
      </c>
      <c r="G16" s="5" t="str">
        <f>'Table 1'!F17</f>
        <v>BIS2</v>
      </c>
      <c r="H16" s="14" t="str">
        <f>'Table 1'!G17</f>
        <v>2467-09-9</v>
      </c>
      <c r="I16" s="24" t="s">
        <v>55</v>
      </c>
      <c r="J16" s="28" t="s">
        <v>55</v>
      </c>
      <c r="K16" s="28" t="s">
        <v>55</v>
      </c>
      <c r="L16" s="28" t="s">
        <v>55</v>
      </c>
      <c r="M16" s="28" t="s">
        <v>55</v>
      </c>
      <c r="N16" s="28" t="s">
        <v>55</v>
      </c>
      <c r="O16" s="28" t="s">
        <v>55</v>
      </c>
      <c r="P16" s="28" t="s">
        <v>55</v>
      </c>
      <c r="Q16" s="28" t="s">
        <v>55</v>
      </c>
      <c r="R16" s="28" t="s">
        <v>55</v>
      </c>
      <c r="S16" s="28" t="s">
        <v>55</v>
      </c>
      <c r="T16" s="28" t="s">
        <v>55</v>
      </c>
      <c r="U16" s="28" t="s">
        <v>55</v>
      </c>
      <c r="V16" s="28" t="s">
        <v>55</v>
      </c>
      <c r="W16" s="28" t="s">
        <v>55</v>
      </c>
      <c r="X16" s="28" t="s">
        <v>55</v>
      </c>
      <c r="Y16" s="28" t="s">
        <v>55</v>
      </c>
      <c r="Z16" s="28" t="s">
        <v>55</v>
      </c>
      <c r="AA16" s="28" t="s">
        <v>55</v>
      </c>
      <c r="AB16" s="28" t="s">
        <v>55</v>
      </c>
      <c r="AC16" s="29" t="s">
        <v>55</v>
      </c>
    </row>
    <row r="17" spans="1:29" ht="13" x14ac:dyDescent="0.3">
      <c r="A17" s="48" t="s">
        <v>471</v>
      </c>
      <c r="B17" s="23">
        <f t="shared" si="0"/>
        <v>0</v>
      </c>
      <c r="C17" s="5">
        <f>'Table 1'!B18</f>
        <v>0</v>
      </c>
      <c r="D17" s="5">
        <f>'Table 1'!C18</f>
        <v>1</v>
      </c>
      <c r="E17" s="5" t="str">
        <f>'Table 1'!D18</f>
        <v>Bisphenols</v>
      </c>
      <c r="F17" s="5" t="str">
        <f>'Table 1'!E18</f>
        <v>C</v>
      </c>
      <c r="G17" s="5" t="str">
        <f>'Table 1'!F18</f>
        <v>DHDPE</v>
      </c>
      <c r="H17" s="14" t="str">
        <f>'Table 1'!G18</f>
        <v>1965-09-9</v>
      </c>
      <c r="I17" s="24" t="s">
        <v>55</v>
      </c>
      <c r="J17" s="28" t="s">
        <v>55</v>
      </c>
      <c r="K17" s="28" t="s">
        <v>55</v>
      </c>
      <c r="L17" s="28" t="s">
        <v>55</v>
      </c>
      <c r="M17" s="28" t="s">
        <v>55</v>
      </c>
      <c r="N17" s="28" t="s">
        <v>55</v>
      </c>
      <c r="O17" s="28" t="s">
        <v>55</v>
      </c>
      <c r="P17" s="28" t="s">
        <v>55</v>
      </c>
      <c r="Q17" s="28" t="s">
        <v>55</v>
      </c>
      <c r="R17" s="28" t="s">
        <v>55</v>
      </c>
      <c r="S17" s="28" t="s">
        <v>55</v>
      </c>
      <c r="T17" s="28" t="s">
        <v>55</v>
      </c>
      <c r="U17" s="28" t="s">
        <v>55</v>
      </c>
      <c r="V17" s="28" t="s">
        <v>55</v>
      </c>
      <c r="W17" s="28" t="s">
        <v>55</v>
      </c>
      <c r="X17" s="28" t="s">
        <v>55</v>
      </c>
      <c r="Y17" s="28" t="s">
        <v>55</v>
      </c>
      <c r="Z17" s="28" t="s">
        <v>55</v>
      </c>
      <c r="AA17" s="28" t="s">
        <v>55</v>
      </c>
      <c r="AB17" s="28" t="s">
        <v>55</v>
      </c>
      <c r="AC17" s="29" t="s">
        <v>55</v>
      </c>
    </row>
    <row r="18" spans="1:29" ht="13" x14ac:dyDescent="0.3">
      <c r="A18" s="48" t="s">
        <v>471</v>
      </c>
      <c r="B18" s="23">
        <f t="shared" si="0"/>
        <v>0</v>
      </c>
      <c r="C18" s="5">
        <f>'Table 1'!B19</f>
        <v>0</v>
      </c>
      <c r="D18" s="5">
        <f>'Table 1'!C19</f>
        <v>1</v>
      </c>
      <c r="E18" s="5" t="str">
        <f>'Table 1'!D19</f>
        <v>Bisphenols</v>
      </c>
      <c r="F18" s="5" t="str">
        <f>'Table 1'!E19</f>
        <v>C</v>
      </c>
      <c r="G18" s="5" t="str">
        <f>'Table 1'!F19</f>
        <v>BPFL</v>
      </c>
      <c r="H18" s="14" t="str">
        <f>'Table 1'!G19</f>
        <v>3236-71-3</v>
      </c>
      <c r="I18" s="24" t="s">
        <v>55</v>
      </c>
      <c r="J18" s="28" t="s">
        <v>55</v>
      </c>
      <c r="K18" s="28" t="s">
        <v>55</v>
      </c>
      <c r="L18" s="28" t="s">
        <v>55</v>
      </c>
      <c r="M18" s="28" t="s">
        <v>55</v>
      </c>
      <c r="N18" s="28" t="s">
        <v>55</v>
      </c>
      <c r="O18" s="28" t="s">
        <v>55</v>
      </c>
      <c r="P18" s="28" t="s">
        <v>55</v>
      </c>
      <c r="Q18" s="28" t="s">
        <v>55</v>
      </c>
      <c r="R18" s="28" t="s">
        <v>55</v>
      </c>
      <c r="S18" s="28" t="s">
        <v>55</v>
      </c>
      <c r="T18" s="28" t="s">
        <v>55</v>
      </c>
      <c r="U18" s="28" t="s">
        <v>55</v>
      </c>
      <c r="V18" s="28" t="s">
        <v>55</v>
      </c>
      <c r="W18" s="28" t="s">
        <v>55</v>
      </c>
      <c r="X18" s="28" t="s">
        <v>55</v>
      </c>
      <c r="Y18" s="28" t="s">
        <v>55</v>
      </c>
      <c r="Z18" s="28" t="s">
        <v>55</v>
      </c>
      <c r="AA18" s="28" t="s">
        <v>55</v>
      </c>
      <c r="AB18" s="28" t="s">
        <v>55</v>
      </c>
      <c r="AC18" s="29" t="s">
        <v>55</v>
      </c>
    </row>
    <row r="19" spans="1:29" ht="13" x14ac:dyDescent="0.3">
      <c r="A19" s="48" t="s">
        <v>471</v>
      </c>
      <c r="B19" s="23">
        <f t="shared" si="0"/>
        <v>0</v>
      </c>
      <c r="C19" s="5">
        <f>'Table 1'!B20</f>
        <v>0</v>
      </c>
      <c r="D19" s="5">
        <f>'Table 1'!C20</f>
        <v>1</v>
      </c>
      <c r="E19" s="5" t="str">
        <f>'Table 1'!D20</f>
        <v>Bisphenols</v>
      </c>
      <c r="F19" s="5" t="str">
        <f>'Table 1'!E20</f>
        <v>C</v>
      </c>
      <c r="G19" s="5" t="str">
        <f>'Table 1'!F20</f>
        <v>BPZ</v>
      </c>
      <c r="H19" s="14" t="str">
        <f>'Table 1'!G20</f>
        <v>843-55-0</v>
      </c>
      <c r="I19" s="24" t="s">
        <v>55</v>
      </c>
      <c r="J19" s="28" t="s">
        <v>55</v>
      </c>
      <c r="K19" s="28" t="s">
        <v>55</v>
      </c>
      <c r="L19" s="28" t="s">
        <v>55</v>
      </c>
      <c r="M19" s="28" t="s">
        <v>55</v>
      </c>
      <c r="N19" s="28" t="s">
        <v>55</v>
      </c>
      <c r="O19" s="28" t="s">
        <v>55</v>
      </c>
      <c r="P19" s="28" t="s">
        <v>55</v>
      </c>
      <c r="Q19" s="28" t="s">
        <v>55</v>
      </c>
      <c r="R19" s="28" t="s">
        <v>55</v>
      </c>
      <c r="S19" s="28" t="s">
        <v>55</v>
      </c>
      <c r="T19" s="28" t="s">
        <v>55</v>
      </c>
      <c r="U19" s="28" t="s">
        <v>55</v>
      </c>
      <c r="V19" s="28" t="s">
        <v>55</v>
      </c>
      <c r="W19" s="28" t="s">
        <v>55</v>
      </c>
      <c r="X19" s="28" t="s">
        <v>55</v>
      </c>
      <c r="Y19" s="28" t="s">
        <v>55</v>
      </c>
      <c r="Z19" s="28" t="s">
        <v>55</v>
      </c>
      <c r="AA19" s="28" t="s">
        <v>55</v>
      </c>
      <c r="AB19" s="28" t="s">
        <v>55</v>
      </c>
      <c r="AC19" s="29" t="s">
        <v>55</v>
      </c>
    </row>
    <row r="20" spans="1:29" ht="13" x14ac:dyDescent="0.3">
      <c r="A20" s="48" t="s">
        <v>471</v>
      </c>
      <c r="B20" s="23">
        <f t="shared" si="0"/>
        <v>1</v>
      </c>
      <c r="C20" s="5">
        <f>'Table 1'!B21</f>
        <v>0</v>
      </c>
      <c r="D20" s="5">
        <f>'Table 1'!C21</f>
        <v>1</v>
      </c>
      <c r="E20" s="5" t="str">
        <f>'Table 1'!D21</f>
        <v>Bisphenols</v>
      </c>
      <c r="F20" s="5" t="str">
        <f>'Table 1'!E21</f>
        <v>C</v>
      </c>
      <c r="G20" s="5" t="str">
        <f>'Table 1'!F21</f>
        <v>BP4,4'</v>
      </c>
      <c r="H20" s="14" t="str">
        <f>'Table 1'!G21</f>
        <v>92-88-6</v>
      </c>
      <c r="I20" s="149" t="s">
        <v>326</v>
      </c>
      <c r="J20" s="28" t="s">
        <v>55</v>
      </c>
      <c r="K20" s="28" t="s">
        <v>55</v>
      </c>
      <c r="L20" s="28" t="s">
        <v>55</v>
      </c>
      <c r="M20" s="28" t="s">
        <v>55</v>
      </c>
      <c r="N20" s="28" t="s">
        <v>55</v>
      </c>
      <c r="O20" s="28" t="s">
        <v>55</v>
      </c>
      <c r="P20" s="28" t="s">
        <v>55</v>
      </c>
      <c r="Q20" s="28" t="s">
        <v>55</v>
      </c>
      <c r="R20" s="28" t="s">
        <v>55</v>
      </c>
      <c r="S20" s="28" t="s">
        <v>55</v>
      </c>
      <c r="T20" s="28" t="s">
        <v>55</v>
      </c>
      <c r="U20" s="28" t="s">
        <v>55</v>
      </c>
      <c r="V20" s="28" t="s">
        <v>55</v>
      </c>
      <c r="W20" s="28" t="s">
        <v>55</v>
      </c>
      <c r="X20" s="28" t="s">
        <v>55</v>
      </c>
      <c r="Y20" s="28" t="s">
        <v>55</v>
      </c>
      <c r="Z20" s="28" t="s">
        <v>55</v>
      </c>
      <c r="AA20" s="28" t="s">
        <v>55</v>
      </c>
      <c r="AB20" s="28" t="s">
        <v>55</v>
      </c>
      <c r="AC20" s="29" t="s">
        <v>55</v>
      </c>
    </row>
  </sheetData>
  <autoFilter ref="A2:H20" xr:uid="{BB5F828C-A6D9-497F-A9DB-D56EA71A04D3}"/>
  <mergeCells count="2">
    <mergeCell ref="I1:P1"/>
    <mergeCell ref="Q1:AC1"/>
  </mergeCells>
  <hyperlinks>
    <hyperlink ref="B1" location="'Table 2'!A1" display="Back to map" xr:uid="{F1CC7054-A845-410A-A8DF-8FEF4DC831B7}"/>
    <hyperlink ref="I3" r:id="rId1" xr:uid="{4CF6458F-EBF1-481D-AB7B-A1B4BA5B145F}"/>
    <hyperlink ref="I4" r:id="rId2" xr:uid="{3CE81E1D-46F5-4E6C-94F4-1EBA42BD71D8}"/>
    <hyperlink ref="I20" r:id="rId3" xr:uid="{4C9D8584-4FF6-448E-A28E-D8348BCFD2D3}"/>
    <hyperlink ref="J3" r:id="rId4" xr:uid="{DE5E9D98-2895-4AEA-8E4B-FDFF39AB7EAD}"/>
    <hyperlink ref="J4" r:id="rId5" xr:uid="{58C1806D-9D33-4B5D-B069-D46131C2CED0}"/>
    <hyperlink ref="J14" r:id="rId6" xr:uid="{05828799-4308-4424-951F-1565EEE1D39B}"/>
    <hyperlink ref="K3" r:id="rId7" xr:uid="{36C6BFCE-16B4-49C1-95A0-D01692146BFE}"/>
    <hyperlink ref="K4" r:id="rId8" xr:uid="{D674BD48-CF61-49E9-A5E3-BBA2ACED6B28}"/>
    <hyperlink ref="K6" r:id="rId9" xr:uid="{11A5E27F-FC37-45B2-B21F-41F27A6E0BBD}"/>
    <hyperlink ref="K14" r:id="rId10" xr:uid="{DC412A9C-71B8-4389-A82F-58F65FEC2AC9}"/>
    <hyperlink ref="L14" r:id="rId11" xr:uid="{8DF4C252-8B8A-401F-8091-5D5C9C2DA016}"/>
    <hyperlink ref="M3" r:id="rId12" xr:uid="{D2A5784F-79A4-429F-8AEF-F6F694239F01}"/>
    <hyperlink ref="M4" r:id="rId13" xr:uid="{683D2EA6-BC45-41C0-922F-A195980710FD}"/>
    <hyperlink ref="M5" r:id="rId14" xr:uid="{01764EB2-DB59-47CC-A898-3E5B8F686F06}"/>
    <hyperlink ref="M6" r:id="rId15" xr:uid="{08075F63-6541-45A4-BA30-EB68B3F8683E}"/>
    <hyperlink ref="M7" r:id="rId16" xr:uid="{1950A653-6B5A-434A-B25C-DDB2650AAB1C}"/>
    <hyperlink ref="N3" r:id="rId17" xr:uid="{B3D52387-CB53-42C0-AD53-9B04D64A0DED}"/>
    <hyperlink ref="N4" r:id="rId18" xr:uid="{4ABA1582-42AD-4549-8B02-1DBAC25D829E}"/>
    <hyperlink ref="N7" r:id="rId19" xr:uid="{35153F40-C820-4EA4-B29D-654F969C61C5}"/>
    <hyperlink ref="O3" r:id="rId20" xr:uid="{BDB7E34C-F6AB-4B2B-A90E-FB23431A74E7}"/>
    <hyperlink ref="O6" r:id="rId21" xr:uid="{4E47037F-4A24-483B-8036-5A016EF95EE6}"/>
    <hyperlink ref="P3" r:id="rId22" xr:uid="{F00AF40E-7079-46AD-BE65-FC6AF0DD8DD5}"/>
    <hyperlink ref="Y4" r:id="rId23" xr:uid="{3C302D09-A263-4962-967C-9110351A521A}"/>
    <hyperlink ref="Y14" r:id="rId24" xr:uid="{3F2B0254-2D6C-4D51-B04A-79C299015ED9}"/>
    <hyperlink ref="Z3" r:id="rId25" xr:uid="{F330256A-15DF-4EE7-93F5-F81C99F9B556}"/>
    <hyperlink ref="Z4" r:id="rId26" xr:uid="{1B33213D-24D5-4986-A7EB-F009A7379434}"/>
    <hyperlink ref="AA14" r:id="rId27" xr:uid="{886A9EF6-7E08-4A09-AE1F-A1B36402D887}"/>
    <hyperlink ref="AA3" r:id="rId28" location="https://echa.europa.eu/documents/10162/19330d8b-5289-4fb4-8c73-d657c18e8fc4" xr:uid="{0D4AEE7C-425F-498C-BFCF-D95EC79FF5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FFDF-1F65-4DFD-9A2A-6693034F9E8A}">
  <dimension ref="A1:AY20"/>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8" max="34" width="10.453125" customWidth="1"/>
    <col min="43" max="44" width="10.81640625" customWidth="1"/>
    <col min="48" max="48" width="10.54296875" customWidth="1"/>
    <col min="51" max="51" width="12.54296875" customWidth="1"/>
  </cols>
  <sheetData>
    <row r="1" spans="1:51" ht="28.5" thickBot="1" x14ac:dyDescent="0.55000000000000004">
      <c r="B1" s="45" t="s">
        <v>467</v>
      </c>
      <c r="C1" s="2"/>
      <c r="D1" s="2"/>
      <c r="E1" s="1" t="s">
        <v>38</v>
      </c>
      <c r="F1" s="2"/>
      <c r="G1" s="2"/>
      <c r="H1" s="2"/>
      <c r="I1" s="187" t="s">
        <v>21</v>
      </c>
      <c r="J1" s="188"/>
      <c r="K1" s="188"/>
      <c r="L1" s="188"/>
      <c r="M1" s="188"/>
      <c r="N1" s="188"/>
      <c r="O1" s="188"/>
      <c r="P1" s="189"/>
      <c r="Q1" s="192" t="s">
        <v>22</v>
      </c>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4"/>
      <c r="AY1" s="130" t="s">
        <v>592</v>
      </c>
    </row>
    <row r="2" spans="1:51" ht="130.5" thickBot="1" x14ac:dyDescent="0.3">
      <c r="B2" s="44" t="s">
        <v>34</v>
      </c>
      <c r="C2" s="10" t="str">
        <f>'Table 1'!B3</f>
        <v>Duplicate?</v>
      </c>
      <c r="D2" s="10" t="str">
        <f>'Table 1'!C3</f>
        <v>List</v>
      </c>
      <c r="E2" s="10" t="str">
        <f>'Table 1'!D3</f>
        <v>Substance Group</v>
      </c>
      <c r="F2" s="10" t="str">
        <f>'Table 1'!E3</f>
        <v>Category</v>
      </c>
      <c r="G2" s="10" t="str">
        <f>'Table 1'!F3</f>
        <v>Substance name</v>
      </c>
      <c r="H2" s="21" t="str">
        <f>'Table 1'!G3</f>
        <v>CASNo.</v>
      </c>
      <c r="I2" s="25" t="s">
        <v>327</v>
      </c>
      <c r="J2" s="26" t="s">
        <v>328</v>
      </c>
      <c r="K2" s="26" t="s">
        <v>329</v>
      </c>
      <c r="L2" s="26" t="s">
        <v>330</v>
      </c>
      <c r="M2" s="26" t="s">
        <v>331</v>
      </c>
      <c r="N2" s="26" t="s">
        <v>332</v>
      </c>
      <c r="O2" s="26" t="s">
        <v>333</v>
      </c>
      <c r="P2" s="27" t="s">
        <v>334</v>
      </c>
      <c r="Q2" s="25" t="s">
        <v>165</v>
      </c>
      <c r="R2" s="26" t="s">
        <v>227</v>
      </c>
      <c r="S2" s="26" t="s">
        <v>335</v>
      </c>
      <c r="T2" s="26" t="s">
        <v>336</v>
      </c>
      <c r="U2" s="26" t="s">
        <v>337</v>
      </c>
      <c r="V2" s="26" t="s">
        <v>338</v>
      </c>
      <c r="W2" s="26" t="s">
        <v>339</v>
      </c>
      <c r="X2" s="26" t="s">
        <v>340</v>
      </c>
      <c r="Y2" s="26" t="s">
        <v>232</v>
      </c>
      <c r="Z2" s="26" t="s">
        <v>341</v>
      </c>
      <c r="AA2" s="26" t="s">
        <v>342</v>
      </c>
      <c r="AB2" s="26" t="s">
        <v>343</v>
      </c>
      <c r="AC2" s="26" t="s">
        <v>344</v>
      </c>
      <c r="AD2" s="26" t="s">
        <v>166</v>
      </c>
      <c r="AE2" s="26" t="s">
        <v>345</v>
      </c>
      <c r="AF2" s="127" t="s">
        <v>346</v>
      </c>
      <c r="AG2" s="26" t="s">
        <v>347</v>
      </c>
      <c r="AH2" s="26" t="s">
        <v>168</v>
      </c>
      <c r="AI2" s="26" t="s">
        <v>348</v>
      </c>
      <c r="AJ2" s="26" t="s">
        <v>349</v>
      </c>
      <c r="AK2" s="26" t="s">
        <v>350</v>
      </c>
      <c r="AL2" s="26" t="s">
        <v>351</v>
      </c>
      <c r="AM2" s="26" t="s">
        <v>352</v>
      </c>
      <c r="AN2" s="26" t="s">
        <v>161</v>
      </c>
      <c r="AO2" s="26" t="s">
        <v>353</v>
      </c>
      <c r="AP2" s="26" t="s">
        <v>354</v>
      </c>
      <c r="AQ2" s="26" t="s">
        <v>167</v>
      </c>
      <c r="AR2" s="26" t="s">
        <v>226</v>
      </c>
      <c r="AS2" s="26" t="s">
        <v>355</v>
      </c>
      <c r="AT2" s="26" t="s">
        <v>356</v>
      </c>
      <c r="AU2" s="26" t="s">
        <v>357</v>
      </c>
      <c r="AV2" s="27" t="s">
        <v>225</v>
      </c>
      <c r="AY2" s="127" t="str">
        <f>AF2</f>
        <v>Start of consultation</v>
      </c>
    </row>
    <row r="3" spans="1:51" ht="13" x14ac:dyDescent="0.3">
      <c r="A3" s="47" t="s">
        <v>470</v>
      </c>
      <c r="B3" s="23">
        <f t="shared" ref="B3:B20" si="0">IF(COUNTIF(I3:AV3,"-")&lt;COUNTA(I3:AV3),1,0)</f>
        <v>1</v>
      </c>
      <c r="C3" s="5">
        <f>'Table 1'!B4</f>
        <v>0</v>
      </c>
      <c r="D3" s="5">
        <f>'Table 1'!C4</f>
        <v>1</v>
      </c>
      <c r="E3" s="5" t="str">
        <f>'Table 1'!D4</f>
        <v>Bisphenols</v>
      </c>
      <c r="F3" s="5" t="str">
        <f>'Table 1'!E4</f>
        <v>A</v>
      </c>
      <c r="G3" s="5" t="str">
        <f>'Table 1'!F4</f>
        <v>BPA</v>
      </c>
      <c r="H3" s="14" t="str">
        <f>'Table 1'!G4</f>
        <v>80-05-7</v>
      </c>
      <c r="I3" s="24" t="s">
        <v>360</v>
      </c>
      <c r="J3" s="28" t="s">
        <v>361</v>
      </c>
      <c r="K3" s="28" t="s">
        <v>362</v>
      </c>
      <c r="L3" s="28" t="s">
        <v>363</v>
      </c>
      <c r="M3" s="28" t="s">
        <v>188</v>
      </c>
      <c r="N3" s="28" t="s">
        <v>188</v>
      </c>
      <c r="O3" s="28" t="s">
        <v>188</v>
      </c>
      <c r="P3" s="28" t="s">
        <v>364</v>
      </c>
      <c r="Q3" s="35" t="s">
        <v>365</v>
      </c>
      <c r="R3" s="35" t="s">
        <v>242</v>
      </c>
      <c r="S3" s="35" t="s">
        <v>359</v>
      </c>
      <c r="T3" s="35" t="s">
        <v>188</v>
      </c>
      <c r="U3" s="151" t="s">
        <v>366</v>
      </c>
      <c r="V3" s="35" t="s">
        <v>188</v>
      </c>
      <c r="W3" s="35" t="s">
        <v>188</v>
      </c>
      <c r="X3" s="35" t="s">
        <v>188</v>
      </c>
      <c r="Y3" s="35" t="s">
        <v>188</v>
      </c>
      <c r="Z3" s="151" t="s">
        <v>367</v>
      </c>
      <c r="AA3" s="35" t="s">
        <v>188</v>
      </c>
      <c r="AB3" s="35" t="s">
        <v>188</v>
      </c>
      <c r="AC3" s="35" t="s">
        <v>368</v>
      </c>
      <c r="AD3" s="35" t="s">
        <v>369</v>
      </c>
      <c r="AE3" s="35" t="s">
        <v>370</v>
      </c>
      <c r="AF3" s="35" t="s">
        <v>371</v>
      </c>
      <c r="AG3" s="35" t="s">
        <v>372</v>
      </c>
      <c r="AH3" s="35" t="s">
        <v>188</v>
      </c>
      <c r="AI3" s="35" t="s">
        <v>373</v>
      </c>
      <c r="AJ3" s="35" t="s">
        <v>188</v>
      </c>
      <c r="AK3" s="35" t="s">
        <v>188</v>
      </c>
      <c r="AL3" s="35" t="s">
        <v>374</v>
      </c>
      <c r="AM3" s="35" t="s">
        <v>375</v>
      </c>
      <c r="AN3" s="35" t="s">
        <v>188</v>
      </c>
      <c r="AO3" s="35" t="s">
        <v>188</v>
      </c>
      <c r="AP3" s="35" t="s">
        <v>188</v>
      </c>
      <c r="AQ3" s="35" t="s">
        <v>376</v>
      </c>
      <c r="AR3" s="35" t="s">
        <v>269</v>
      </c>
      <c r="AS3" s="35" t="s">
        <v>377</v>
      </c>
      <c r="AT3" s="35" t="s">
        <v>188</v>
      </c>
      <c r="AU3" s="35" t="s">
        <v>188</v>
      </c>
      <c r="AV3" s="36" t="s">
        <v>378</v>
      </c>
      <c r="AY3" s="129" t="str">
        <f t="shared" ref="AY3:AY20" ca="1" si="1">IFERROR(IF(_xlfn.DAYS(AF3,NOW())&gt;0,"Forthcoming","Passed"),"")</f>
        <v>Passed</v>
      </c>
    </row>
    <row r="4" spans="1:51" ht="13" x14ac:dyDescent="0.3">
      <c r="A4" s="47" t="s">
        <v>470</v>
      </c>
      <c r="B4" s="23">
        <f t="shared" si="0"/>
        <v>1</v>
      </c>
      <c r="C4" s="5">
        <f>'Table 1'!B5</f>
        <v>0</v>
      </c>
      <c r="D4" s="5">
        <f>'Table 1'!C5</f>
        <v>1</v>
      </c>
      <c r="E4" s="5" t="str">
        <f>'Table 1'!D5</f>
        <v>Bisphenols</v>
      </c>
      <c r="F4" s="5" t="str">
        <f>'Table 1'!E5</f>
        <v>C</v>
      </c>
      <c r="G4" s="5" t="str">
        <f>'Table 1'!F5</f>
        <v>BPS</v>
      </c>
      <c r="H4" s="14" t="str">
        <f>'Table 1'!G5</f>
        <v>80-09-1</v>
      </c>
      <c r="I4" s="24" t="s">
        <v>55</v>
      </c>
      <c r="J4" s="28" t="s">
        <v>55</v>
      </c>
      <c r="K4" s="28" t="s">
        <v>55</v>
      </c>
      <c r="L4" s="28" t="s">
        <v>55</v>
      </c>
      <c r="M4" s="28" t="s">
        <v>55</v>
      </c>
      <c r="N4" s="28" t="s">
        <v>55</v>
      </c>
      <c r="O4" s="28" t="s">
        <v>55</v>
      </c>
      <c r="P4" s="28" t="s">
        <v>55</v>
      </c>
      <c r="Q4" s="35" t="s">
        <v>379</v>
      </c>
      <c r="R4" s="35" t="s">
        <v>268</v>
      </c>
      <c r="S4" s="35" t="s">
        <v>359</v>
      </c>
      <c r="T4" s="35" t="s">
        <v>188</v>
      </c>
      <c r="U4" s="35" t="s">
        <v>188</v>
      </c>
      <c r="V4" s="35" t="s">
        <v>188</v>
      </c>
      <c r="W4" s="35" t="s">
        <v>188</v>
      </c>
      <c r="X4" s="35" t="s">
        <v>188</v>
      </c>
      <c r="Y4" s="35" t="s">
        <v>188</v>
      </c>
      <c r="Z4" s="35"/>
      <c r="AA4" s="35" t="s">
        <v>188</v>
      </c>
      <c r="AB4" s="35" t="s">
        <v>188</v>
      </c>
      <c r="AC4" s="35" t="s">
        <v>188</v>
      </c>
      <c r="AD4" s="35" t="s">
        <v>380</v>
      </c>
      <c r="AE4" s="35" t="s">
        <v>188</v>
      </c>
      <c r="AF4" s="35" t="s">
        <v>188</v>
      </c>
      <c r="AG4" s="35" t="s">
        <v>188</v>
      </c>
      <c r="AH4" s="35" t="s">
        <v>188</v>
      </c>
      <c r="AI4" s="35" t="s">
        <v>381</v>
      </c>
      <c r="AJ4" s="35" t="s">
        <v>188</v>
      </c>
      <c r="AK4" s="35" t="s">
        <v>188</v>
      </c>
      <c r="AL4" s="35" t="s">
        <v>188</v>
      </c>
      <c r="AM4" s="35" t="s">
        <v>188</v>
      </c>
      <c r="AN4" s="35" t="s">
        <v>188</v>
      </c>
      <c r="AO4" s="35" t="s">
        <v>188</v>
      </c>
      <c r="AP4" s="35" t="s">
        <v>188</v>
      </c>
      <c r="AQ4" s="35" t="s">
        <v>382</v>
      </c>
      <c r="AR4" s="35" t="s">
        <v>383</v>
      </c>
      <c r="AS4" s="35" t="s">
        <v>188</v>
      </c>
      <c r="AT4" s="35" t="s">
        <v>188</v>
      </c>
      <c r="AU4" s="35" t="s">
        <v>188</v>
      </c>
      <c r="AV4" s="36" t="s">
        <v>384</v>
      </c>
      <c r="AY4" s="129" t="str">
        <f t="shared" ca="1" si="1"/>
        <v/>
      </c>
    </row>
    <row r="5" spans="1:51" ht="13" x14ac:dyDescent="0.3">
      <c r="A5" s="47" t="s">
        <v>470</v>
      </c>
      <c r="B5" s="23">
        <f t="shared" si="0"/>
        <v>0</v>
      </c>
      <c r="C5" s="5">
        <f>'Table 1'!B6</f>
        <v>0</v>
      </c>
      <c r="D5" s="5">
        <f>'Table 1'!C6</f>
        <v>1</v>
      </c>
      <c r="E5" s="5" t="str">
        <f>'Table 1'!D6</f>
        <v>Bisphenols</v>
      </c>
      <c r="F5" s="8" t="str">
        <f>'Table 1'!E6</f>
        <v>C</v>
      </c>
      <c r="G5" s="8" t="str">
        <f>'Table 1'!F6</f>
        <v>BPF</v>
      </c>
      <c r="H5" s="20" t="str">
        <f>'Table 1'!G6</f>
        <v>620-92-8</v>
      </c>
      <c r="I5" s="24" t="s">
        <v>55</v>
      </c>
      <c r="J5" s="28" t="s">
        <v>55</v>
      </c>
      <c r="K5" s="28" t="s">
        <v>55</v>
      </c>
      <c r="L5" s="28" t="s">
        <v>55</v>
      </c>
      <c r="M5" s="28" t="s">
        <v>55</v>
      </c>
      <c r="N5" s="28" t="s">
        <v>55</v>
      </c>
      <c r="O5" s="28" t="s">
        <v>55</v>
      </c>
      <c r="P5" s="28" t="s">
        <v>55</v>
      </c>
      <c r="Q5" s="35" t="s">
        <v>55</v>
      </c>
      <c r="R5" s="35" t="s">
        <v>55</v>
      </c>
      <c r="S5" s="35" t="s">
        <v>55</v>
      </c>
      <c r="T5" s="35" t="s">
        <v>55</v>
      </c>
      <c r="U5" s="35" t="s">
        <v>55</v>
      </c>
      <c r="V5" s="35" t="s">
        <v>55</v>
      </c>
      <c r="W5" s="35" t="s">
        <v>55</v>
      </c>
      <c r="X5" s="35" t="s">
        <v>55</v>
      </c>
      <c r="Y5" s="35" t="s">
        <v>55</v>
      </c>
      <c r="Z5" s="35" t="s">
        <v>55</v>
      </c>
      <c r="AA5" s="35" t="s">
        <v>55</v>
      </c>
      <c r="AB5" s="35" t="s">
        <v>55</v>
      </c>
      <c r="AC5" s="35" t="s">
        <v>55</v>
      </c>
      <c r="AD5" s="35" t="s">
        <v>55</v>
      </c>
      <c r="AE5" s="35" t="s">
        <v>55</v>
      </c>
      <c r="AF5" s="35" t="s">
        <v>55</v>
      </c>
      <c r="AG5" s="35" t="s">
        <v>55</v>
      </c>
      <c r="AH5" s="35" t="s">
        <v>55</v>
      </c>
      <c r="AI5" s="35" t="s">
        <v>55</v>
      </c>
      <c r="AJ5" s="35" t="s">
        <v>55</v>
      </c>
      <c r="AK5" s="35" t="s">
        <v>55</v>
      </c>
      <c r="AL5" s="35" t="s">
        <v>55</v>
      </c>
      <c r="AM5" s="35" t="s">
        <v>55</v>
      </c>
      <c r="AN5" s="35" t="s">
        <v>55</v>
      </c>
      <c r="AO5" s="35" t="s">
        <v>55</v>
      </c>
      <c r="AP5" s="35" t="s">
        <v>55</v>
      </c>
      <c r="AQ5" s="35" t="s">
        <v>55</v>
      </c>
      <c r="AR5" s="35" t="s">
        <v>55</v>
      </c>
      <c r="AS5" s="35" t="s">
        <v>55</v>
      </c>
      <c r="AT5" s="35" t="s">
        <v>55</v>
      </c>
      <c r="AU5" s="35" t="s">
        <v>55</v>
      </c>
      <c r="AV5" s="36" t="s">
        <v>55</v>
      </c>
      <c r="AY5" s="129" t="str">
        <f t="shared" ca="1" si="1"/>
        <v/>
      </c>
    </row>
    <row r="6" spans="1:51" ht="13" x14ac:dyDescent="0.3">
      <c r="A6" s="48" t="s">
        <v>471</v>
      </c>
      <c r="B6" s="23">
        <f t="shared" si="0"/>
        <v>0</v>
      </c>
      <c r="C6" s="5">
        <f>'Table 1'!B7</f>
        <v>0</v>
      </c>
      <c r="D6" s="5">
        <f>'Table 1'!C7</f>
        <v>1</v>
      </c>
      <c r="E6" s="5" t="str">
        <f>'Table 1'!D7</f>
        <v>Bisphenols</v>
      </c>
      <c r="F6" s="5" t="str">
        <f>'Table 1'!E7</f>
        <v>C</v>
      </c>
      <c r="G6" s="5" t="str">
        <f>'Table 1'!F7</f>
        <v>BPB</v>
      </c>
      <c r="H6" s="14" t="str">
        <f>'Table 1'!G7</f>
        <v>77-40-7</v>
      </c>
      <c r="I6" s="24" t="s">
        <v>55</v>
      </c>
      <c r="J6" s="28" t="s">
        <v>55</v>
      </c>
      <c r="K6" s="28" t="s">
        <v>55</v>
      </c>
      <c r="L6" s="28" t="s">
        <v>55</v>
      </c>
      <c r="M6" s="28" t="s">
        <v>55</v>
      </c>
      <c r="N6" s="28" t="s">
        <v>55</v>
      </c>
      <c r="O6" s="28" t="s">
        <v>55</v>
      </c>
      <c r="P6" s="28" t="s">
        <v>55</v>
      </c>
      <c r="Q6" s="35" t="s">
        <v>55</v>
      </c>
      <c r="R6" s="35" t="s">
        <v>55</v>
      </c>
      <c r="S6" s="35" t="s">
        <v>55</v>
      </c>
      <c r="T6" s="35" t="s">
        <v>55</v>
      </c>
      <c r="U6" s="35" t="s">
        <v>55</v>
      </c>
      <c r="V6" s="35" t="s">
        <v>55</v>
      </c>
      <c r="W6" s="35" t="s">
        <v>55</v>
      </c>
      <c r="X6" s="35" t="s">
        <v>55</v>
      </c>
      <c r="Y6" s="35" t="s">
        <v>55</v>
      </c>
      <c r="Z6" s="35" t="s">
        <v>55</v>
      </c>
      <c r="AA6" s="35" t="s">
        <v>55</v>
      </c>
      <c r="AB6" s="35" t="s">
        <v>55</v>
      </c>
      <c r="AC6" s="35" t="s">
        <v>55</v>
      </c>
      <c r="AD6" s="35" t="s">
        <v>55</v>
      </c>
      <c r="AE6" s="35" t="s">
        <v>55</v>
      </c>
      <c r="AF6" s="35" t="s">
        <v>55</v>
      </c>
      <c r="AG6" s="35" t="s">
        <v>55</v>
      </c>
      <c r="AH6" s="35" t="s">
        <v>55</v>
      </c>
      <c r="AI6" s="35" t="s">
        <v>55</v>
      </c>
      <c r="AJ6" s="35" t="s">
        <v>55</v>
      </c>
      <c r="AK6" s="35" t="s">
        <v>55</v>
      </c>
      <c r="AL6" s="35" t="s">
        <v>55</v>
      </c>
      <c r="AM6" s="35" t="s">
        <v>55</v>
      </c>
      <c r="AN6" s="35" t="s">
        <v>55</v>
      </c>
      <c r="AO6" s="35" t="s">
        <v>55</v>
      </c>
      <c r="AP6" s="35" t="s">
        <v>55</v>
      </c>
      <c r="AQ6" s="35" t="s">
        <v>55</v>
      </c>
      <c r="AR6" s="35" t="s">
        <v>55</v>
      </c>
      <c r="AS6" s="35" t="s">
        <v>55</v>
      </c>
      <c r="AT6" s="35" t="s">
        <v>55</v>
      </c>
      <c r="AU6" s="35" t="s">
        <v>55</v>
      </c>
      <c r="AV6" s="36" t="s">
        <v>55</v>
      </c>
      <c r="AY6" s="129" t="str">
        <f t="shared" ca="1" si="1"/>
        <v/>
      </c>
    </row>
    <row r="7" spans="1:51" ht="13" x14ac:dyDescent="0.3">
      <c r="A7" s="48" t="s">
        <v>471</v>
      </c>
      <c r="B7" s="23">
        <f t="shared" si="0"/>
        <v>1</v>
      </c>
      <c r="C7" s="5">
        <f>'Table 1'!B8</f>
        <v>0</v>
      </c>
      <c r="D7" s="5">
        <f>'Table 1'!C8</f>
        <v>1</v>
      </c>
      <c r="E7" s="5" t="str">
        <f>'Table 1'!D8</f>
        <v>Bisphenols</v>
      </c>
      <c r="F7" s="5" t="str">
        <f>'Table 1'!E8</f>
        <v>C</v>
      </c>
      <c r="G7" s="5" t="str">
        <f>'Table 1'!F8</f>
        <v>BPAF</v>
      </c>
      <c r="H7" s="14" t="str">
        <f>'Table 1'!G8</f>
        <v>1478-61-1</v>
      </c>
      <c r="I7" s="24" t="s">
        <v>55</v>
      </c>
      <c r="J7" s="28" t="s">
        <v>55</v>
      </c>
      <c r="K7" s="28" t="s">
        <v>55</v>
      </c>
      <c r="L7" s="28" t="s">
        <v>55</v>
      </c>
      <c r="M7" s="28" t="s">
        <v>55</v>
      </c>
      <c r="N7" s="28" t="s">
        <v>55</v>
      </c>
      <c r="O7" s="28" t="s">
        <v>55</v>
      </c>
      <c r="P7" s="28" t="s">
        <v>55</v>
      </c>
      <c r="Q7" s="35" t="s">
        <v>379</v>
      </c>
      <c r="R7" s="35" t="s">
        <v>208</v>
      </c>
      <c r="S7" s="35" t="s">
        <v>359</v>
      </c>
      <c r="T7" s="35" t="s">
        <v>188</v>
      </c>
      <c r="U7" s="35" t="s">
        <v>188</v>
      </c>
      <c r="V7" s="35" t="s">
        <v>188</v>
      </c>
      <c r="W7" s="35" t="s">
        <v>188</v>
      </c>
      <c r="X7" s="35" t="s">
        <v>188</v>
      </c>
      <c r="Y7" s="35" t="s">
        <v>188</v>
      </c>
      <c r="Z7" s="35"/>
      <c r="AA7" s="35" t="s">
        <v>188</v>
      </c>
      <c r="AB7" s="35" t="s">
        <v>188</v>
      </c>
      <c r="AC7" s="35" t="s">
        <v>188</v>
      </c>
      <c r="AD7" s="35" t="s">
        <v>385</v>
      </c>
      <c r="AE7" s="35" t="s">
        <v>188</v>
      </c>
      <c r="AF7" s="35" t="s">
        <v>188</v>
      </c>
      <c r="AG7" s="35" t="s">
        <v>188</v>
      </c>
      <c r="AH7" s="35" t="s">
        <v>188</v>
      </c>
      <c r="AI7" s="35" t="s">
        <v>381</v>
      </c>
      <c r="AJ7" s="35" t="s">
        <v>188</v>
      </c>
      <c r="AK7" s="35" t="s">
        <v>188</v>
      </c>
      <c r="AL7" s="35" t="s">
        <v>188</v>
      </c>
      <c r="AM7" s="35" t="s">
        <v>188</v>
      </c>
      <c r="AN7" s="35" t="s">
        <v>188</v>
      </c>
      <c r="AO7" s="35" t="s">
        <v>188</v>
      </c>
      <c r="AP7" s="35" t="s">
        <v>188</v>
      </c>
      <c r="AQ7" s="35" t="s">
        <v>386</v>
      </c>
      <c r="AR7" s="35" t="s">
        <v>386</v>
      </c>
      <c r="AS7" s="35" t="s">
        <v>188</v>
      </c>
      <c r="AT7" s="35" t="s">
        <v>188</v>
      </c>
      <c r="AU7" s="35" t="s">
        <v>188</v>
      </c>
      <c r="AV7" s="36" t="s">
        <v>378</v>
      </c>
      <c r="AY7" s="129" t="str">
        <f t="shared" ca="1" si="1"/>
        <v/>
      </c>
    </row>
    <row r="8" spans="1:51" ht="13" x14ac:dyDescent="0.3">
      <c r="A8" s="48" t="s">
        <v>471</v>
      </c>
      <c r="B8" s="23">
        <f t="shared" si="0"/>
        <v>1</v>
      </c>
      <c r="C8" s="5">
        <f>'Table 1'!B9</f>
        <v>0</v>
      </c>
      <c r="D8" s="5">
        <f>'Table 1'!C9</f>
        <v>1</v>
      </c>
      <c r="E8" s="5" t="str">
        <f>'Table 1'!D9</f>
        <v>Bisphenols</v>
      </c>
      <c r="F8" s="5" t="str">
        <f>'Table 1'!E9</f>
        <v>C</v>
      </c>
      <c r="G8" s="5" t="str">
        <f>'Table 1'!F9</f>
        <v>BPAP</v>
      </c>
      <c r="H8" s="14" t="str">
        <f>'Table 1'!G9</f>
        <v>1571-75-1</v>
      </c>
      <c r="I8" s="24" t="s">
        <v>387</v>
      </c>
      <c r="J8" s="28" t="s">
        <v>388</v>
      </c>
      <c r="K8" s="28" t="s">
        <v>389</v>
      </c>
      <c r="L8" s="28" t="s">
        <v>390</v>
      </c>
      <c r="M8" s="28" t="s">
        <v>188</v>
      </c>
      <c r="N8" s="28" t="s">
        <v>188</v>
      </c>
      <c r="O8" s="28" t="s">
        <v>188</v>
      </c>
      <c r="P8" s="28" t="s">
        <v>391</v>
      </c>
      <c r="Q8" s="35" t="s">
        <v>55</v>
      </c>
      <c r="R8" s="35" t="s">
        <v>55</v>
      </c>
      <c r="S8" s="35" t="s">
        <v>55</v>
      </c>
      <c r="T8" s="35" t="s">
        <v>55</v>
      </c>
      <c r="U8" s="35" t="s">
        <v>55</v>
      </c>
      <c r="V8" s="35" t="s">
        <v>55</v>
      </c>
      <c r="W8" s="35" t="s">
        <v>55</v>
      </c>
      <c r="X8" s="35" t="s">
        <v>55</v>
      </c>
      <c r="Y8" s="35" t="s">
        <v>55</v>
      </c>
      <c r="Z8" s="35" t="s">
        <v>55</v>
      </c>
      <c r="AA8" s="35" t="s">
        <v>55</v>
      </c>
      <c r="AB8" s="35" t="s">
        <v>55</v>
      </c>
      <c r="AC8" s="35" t="s">
        <v>55</v>
      </c>
      <c r="AD8" s="35" t="s">
        <v>55</v>
      </c>
      <c r="AE8" s="35" t="s">
        <v>55</v>
      </c>
      <c r="AF8" s="35" t="s">
        <v>55</v>
      </c>
      <c r="AG8" s="35" t="s">
        <v>55</v>
      </c>
      <c r="AH8" s="35" t="s">
        <v>55</v>
      </c>
      <c r="AI8" s="35" t="s">
        <v>55</v>
      </c>
      <c r="AJ8" s="35" t="s">
        <v>55</v>
      </c>
      <c r="AK8" s="35" t="s">
        <v>55</v>
      </c>
      <c r="AL8" s="35" t="s">
        <v>55</v>
      </c>
      <c r="AM8" s="35" t="s">
        <v>55</v>
      </c>
      <c r="AN8" s="35" t="s">
        <v>55</v>
      </c>
      <c r="AO8" s="35" t="s">
        <v>55</v>
      </c>
      <c r="AP8" s="35" t="s">
        <v>55</v>
      </c>
      <c r="AQ8" s="35" t="s">
        <v>55</v>
      </c>
      <c r="AR8" s="35" t="s">
        <v>55</v>
      </c>
      <c r="AS8" s="35" t="s">
        <v>55</v>
      </c>
      <c r="AT8" s="35" t="s">
        <v>55</v>
      </c>
      <c r="AU8" s="35" t="s">
        <v>55</v>
      </c>
      <c r="AV8" s="36" t="s">
        <v>55</v>
      </c>
      <c r="AY8" s="129" t="str">
        <f t="shared" ca="1" si="1"/>
        <v/>
      </c>
    </row>
    <row r="9" spans="1:51" ht="13" x14ac:dyDescent="0.3">
      <c r="A9" s="48" t="s">
        <v>471</v>
      </c>
      <c r="B9" s="23">
        <f t="shared" si="0"/>
        <v>0</v>
      </c>
      <c r="C9" s="5">
        <f>'Table 1'!B10</f>
        <v>0</v>
      </c>
      <c r="D9" s="5">
        <f>'Table 1'!C10</f>
        <v>1</v>
      </c>
      <c r="E9" s="5" t="str">
        <f>'Table 1'!D10</f>
        <v>Bisphenols</v>
      </c>
      <c r="F9" s="5" t="str">
        <f>'Table 1'!E10</f>
        <v>C</v>
      </c>
      <c r="G9" s="5" t="str">
        <f>'Table 1'!F10</f>
        <v>BPBP</v>
      </c>
      <c r="H9" s="14" t="str">
        <f>'Table 1'!G10</f>
        <v>24038-68-4</v>
      </c>
      <c r="I9" s="24" t="s">
        <v>55</v>
      </c>
      <c r="J9" s="28" t="s">
        <v>55</v>
      </c>
      <c r="K9" s="28" t="s">
        <v>55</v>
      </c>
      <c r="L9" s="28" t="s">
        <v>55</v>
      </c>
      <c r="M9" s="28" t="s">
        <v>55</v>
      </c>
      <c r="N9" s="28" t="s">
        <v>55</v>
      </c>
      <c r="O9" s="28" t="s">
        <v>55</v>
      </c>
      <c r="P9" s="28" t="s">
        <v>55</v>
      </c>
      <c r="Q9" s="35" t="s">
        <v>55</v>
      </c>
      <c r="R9" s="35" t="s">
        <v>55</v>
      </c>
      <c r="S9" s="35" t="s">
        <v>55</v>
      </c>
      <c r="T9" s="35" t="s">
        <v>55</v>
      </c>
      <c r="U9" s="35" t="s">
        <v>55</v>
      </c>
      <c r="V9" s="35" t="s">
        <v>55</v>
      </c>
      <c r="W9" s="35" t="s">
        <v>55</v>
      </c>
      <c r="X9" s="35" t="s">
        <v>55</v>
      </c>
      <c r="Y9" s="35" t="s">
        <v>55</v>
      </c>
      <c r="Z9" s="35" t="s">
        <v>55</v>
      </c>
      <c r="AA9" s="35" t="s">
        <v>55</v>
      </c>
      <c r="AB9" s="35" t="s">
        <v>55</v>
      </c>
      <c r="AC9" s="35" t="s">
        <v>55</v>
      </c>
      <c r="AD9" s="35" t="s">
        <v>55</v>
      </c>
      <c r="AE9" s="35" t="s">
        <v>55</v>
      </c>
      <c r="AF9" s="35" t="s">
        <v>55</v>
      </c>
      <c r="AG9" s="35" t="s">
        <v>55</v>
      </c>
      <c r="AH9" s="35" t="s">
        <v>55</v>
      </c>
      <c r="AI9" s="35" t="s">
        <v>55</v>
      </c>
      <c r="AJ9" s="35" t="s">
        <v>55</v>
      </c>
      <c r="AK9" s="35" t="s">
        <v>55</v>
      </c>
      <c r="AL9" s="35" t="s">
        <v>55</v>
      </c>
      <c r="AM9" s="35" t="s">
        <v>55</v>
      </c>
      <c r="AN9" s="35" t="s">
        <v>55</v>
      </c>
      <c r="AO9" s="35" t="s">
        <v>55</v>
      </c>
      <c r="AP9" s="35" t="s">
        <v>55</v>
      </c>
      <c r="AQ9" s="35" t="s">
        <v>55</v>
      </c>
      <c r="AR9" s="35" t="s">
        <v>55</v>
      </c>
      <c r="AS9" s="35" t="s">
        <v>55</v>
      </c>
      <c r="AT9" s="35" t="s">
        <v>55</v>
      </c>
      <c r="AU9" s="35" t="s">
        <v>55</v>
      </c>
      <c r="AV9" s="36" t="s">
        <v>55</v>
      </c>
      <c r="AY9" s="129" t="str">
        <f t="shared" ca="1" si="1"/>
        <v/>
      </c>
    </row>
    <row r="10" spans="1:51" ht="13" x14ac:dyDescent="0.3">
      <c r="A10" s="48" t="s">
        <v>471</v>
      </c>
      <c r="B10" s="23">
        <f t="shared" si="0"/>
        <v>0</v>
      </c>
      <c r="C10" s="5">
        <f>'Table 1'!B11</f>
        <v>0</v>
      </c>
      <c r="D10" s="5">
        <f>'Table 1'!C11</f>
        <v>1</v>
      </c>
      <c r="E10" s="5" t="str">
        <f>'Table 1'!D11</f>
        <v>Bisphenols</v>
      </c>
      <c r="F10" s="5" t="str">
        <f>'Table 1'!E11</f>
        <v>C</v>
      </c>
      <c r="G10" s="5" t="str">
        <f>'Table 1'!F11</f>
        <v>BPC</v>
      </c>
      <c r="H10" s="14" t="str">
        <f>'Table 1'!G11</f>
        <v>79-97-0</v>
      </c>
      <c r="I10" s="24" t="s">
        <v>55</v>
      </c>
      <c r="J10" s="28" t="s">
        <v>55</v>
      </c>
      <c r="K10" s="28" t="s">
        <v>55</v>
      </c>
      <c r="L10" s="28" t="s">
        <v>55</v>
      </c>
      <c r="M10" s="28" t="s">
        <v>55</v>
      </c>
      <c r="N10" s="28" t="s">
        <v>55</v>
      </c>
      <c r="O10" s="28" t="s">
        <v>55</v>
      </c>
      <c r="P10" s="28" t="s">
        <v>55</v>
      </c>
      <c r="Q10" s="35" t="s">
        <v>55</v>
      </c>
      <c r="R10" s="35" t="s">
        <v>55</v>
      </c>
      <c r="S10" s="35" t="s">
        <v>55</v>
      </c>
      <c r="T10" s="35" t="s">
        <v>55</v>
      </c>
      <c r="U10" s="35" t="s">
        <v>55</v>
      </c>
      <c r="V10" s="35" t="s">
        <v>55</v>
      </c>
      <c r="W10" s="35" t="s">
        <v>55</v>
      </c>
      <c r="X10" s="35" t="s">
        <v>55</v>
      </c>
      <c r="Y10" s="35" t="s">
        <v>55</v>
      </c>
      <c r="Z10" s="35" t="s">
        <v>55</v>
      </c>
      <c r="AA10" s="35" t="s">
        <v>55</v>
      </c>
      <c r="AB10" s="35" t="s">
        <v>55</v>
      </c>
      <c r="AC10" s="35" t="s">
        <v>55</v>
      </c>
      <c r="AD10" s="35" t="s">
        <v>55</v>
      </c>
      <c r="AE10" s="35" t="s">
        <v>55</v>
      </c>
      <c r="AF10" s="35" t="s">
        <v>55</v>
      </c>
      <c r="AG10" s="35" t="s">
        <v>55</v>
      </c>
      <c r="AH10" s="35" t="s">
        <v>55</v>
      </c>
      <c r="AI10" s="35" t="s">
        <v>55</v>
      </c>
      <c r="AJ10" s="35" t="s">
        <v>55</v>
      </c>
      <c r="AK10" s="35" t="s">
        <v>55</v>
      </c>
      <c r="AL10" s="35" t="s">
        <v>55</v>
      </c>
      <c r="AM10" s="35" t="s">
        <v>55</v>
      </c>
      <c r="AN10" s="35" t="s">
        <v>55</v>
      </c>
      <c r="AO10" s="35" t="s">
        <v>55</v>
      </c>
      <c r="AP10" s="35" t="s">
        <v>55</v>
      </c>
      <c r="AQ10" s="35" t="s">
        <v>55</v>
      </c>
      <c r="AR10" s="35" t="s">
        <v>55</v>
      </c>
      <c r="AS10" s="35" t="s">
        <v>55</v>
      </c>
      <c r="AT10" s="35" t="s">
        <v>55</v>
      </c>
      <c r="AU10" s="35" t="s">
        <v>55</v>
      </c>
      <c r="AV10" s="36" t="s">
        <v>55</v>
      </c>
      <c r="AY10" s="129" t="str">
        <f t="shared" ca="1" si="1"/>
        <v/>
      </c>
    </row>
    <row r="11" spans="1:51" ht="13" x14ac:dyDescent="0.3">
      <c r="A11" s="48" t="s">
        <v>471</v>
      </c>
      <c r="B11" s="23">
        <f t="shared" si="0"/>
        <v>0</v>
      </c>
      <c r="C11" s="5">
        <f>'Table 1'!B12</f>
        <v>0</v>
      </c>
      <c r="D11" s="5">
        <f>'Table 1'!C12</f>
        <v>1</v>
      </c>
      <c r="E11" s="5" t="str">
        <f>'Table 1'!D12</f>
        <v>Bisphenols</v>
      </c>
      <c r="F11" s="5" t="str">
        <f>'Table 1'!E12</f>
        <v>C</v>
      </c>
      <c r="G11" s="5" t="str">
        <f>'Table 1'!F12</f>
        <v>BPCI2</v>
      </c>
      <c r="H11" s="14" t="str">
        <f>'Table 1'!G12</f>
        <v>14868-03-2</v>
      </c>
      <c r="I11" s="24" t="s">
        <v>55</v>
      </c>
      <c r="J11" s="28" t="s">
        <v>55</v>
      </c>
      <c r="K11" s="28" t="s">
        <v>55</v>
      </c>
      <c r="L11" s="28" t="s">
        <v>55</v>
      </c>
      <c r="M11" s="28" t="s">
        <v>55</v>
      </c>
      <c r="N11" s="28" t="s">
        <v>55</v>
      </c>
      <c r="O11" s="28" t="s">
        <v>55</v>
      </c>
      <c r="P11" s="28" t="s">
        <v>55</v>
      </c>
      <c r="Q11" s="35" t="s">
        <v>55</v>
      </c>
      <c r="R11" s="35" t="s">
        <v>55</v>
      </c>
      <c r="S11" s="35" t="s">
        <v>55</v>
      </c>
      <c r="T11" s="35" t="s">
        <v>55</v>
      </c>
      <c r="U11" s="35" t="s">
        <v>55</v>
      </c>
      <c r="V11" s="35" t="s">
        <v>55</v>
      </c>
      <c r="W11" s="35" t="s">
        <v>55</v>
      </c>
      <c r="X11" s="35" t="s">
        <v>55</v>
      </c>
      <c r="Y11" s="35" t="s">
        <v>55</v>
      </c>
      <c r="Z11" s="35" t="s">
        <v>55</v>
      </c>
      <c r="AA11" s="35" t="s">
        <v>55</v>
      </c>
      <c r="AB11" s="35" t="s">
        <v>55</v>
      </c>
      <c r="AC11" s="35" t="s">
        <v>55</v>
      </c>
      <c r="AD11" s="35" t="s">
        <v>55</v>
      </c>
      <c r="AE11" s="35" t="s">
        <v>55</v>
      </c>
      <c r="AF11" s="35" t="s">
        <v>55</v>
      </c>
      <c r="AG11" s="35" t="s">
        <v>55</v>
      </c>
      <c r="AH11" s="35" t="s">
        <v>55</v>
      </c>
      <c r="AI11" s="35" t="s">
        <v>55</v>
      </c>
      <c r="AJ11" s="35" t="s">
        <v>55</v>
      </c>
      <c r="AK11" s="35" t="s">
        <v>55</v>
      </c>
      <c r="AL11" s="35" t="s">
        <v>55</v>
      </c>
      <c r="AM11" s="35" t="s">
        <v>55</v>
      </c>
      <c r="AN11" s="35" t="s">
        <v>55</v>
      </c>
      <c r="AO11" s="35" t="s">
        <v>55</v>
      </c>
      <c r="AP11" s="35" t="s">
        <v>55</v>
      </c>
      <c r="AQ11" s="35" t="s">
        <v>55</v>
      </c>
      <c r="AR11" s="35" t="s">
        <v>55</v>
      </c>
      <c r="AS11" s="35" t="s">
        <v>55</v>
      </c>
      <c r="AT11" s="35" t="s">
        <v>55</v>
      </c>
      <c r="AU11" s="35" t="s">
        <v>55</v>
      </c>
      <c r="AV11" s="36" t="s">
        <v>55</v>
      </c>
      <c r="AY11" s="129" t="str">
        <f t="shared" ca="1" si="1"/>
        <v/>
      </c>
    </row>
    <row r="12" spans="1:51" ht="13" x14ac:dyDescent="0.3">
      <c r="A12" s="48" t="s">
        <v>471</v>
      </c>
      <c r="B12" s="23">
        <f t="shared" si="0"/>
        <v>0</v>
      </c>
      <c r="C12" s="5">
        <f>'Table 1'!B13</f>
        <v>0</v>
      </c>
      <c r="D12" s="5">
        <f>'Table 1'!C13</f>
        <v>1</v>
      </c>
      <c r="E12" s="5" t="str">
        <f>'Table 1'!D13</f>
        <v>Bisphenols</v>
      </c>
      <c r="F12" s="5" t="str">
        <f>'Table 1'!E13</f>
        <v>C</v>
      </c>
      <c r="G12" s="5" t="str">
        <f>'Table 1'!F13</f>
        <v>BPE</v>
      </c>
      <c r="H12" s="14" t="str">
        <f>'Table 1'!G13</f>
        <v>2081-08-5</v>
      </c>
      <c r="I12" s="24" t="s">
        <v>55</v>
      </c>
      <c r="J12" s="28" t="s">
        <v>55</v>
      </c>
      <c r="K12" s="28" t="s">
        <v>55</v>
      </c>
      <c r="L12" s="28" t="s">
        <v>55</v>
      </c>
      <c r="M12" s="28" t="s">
        <v>55</v>
      </c>
      <c r="N12" s="28" t="s">
        <v>55</v>
      </c>
      <c r="O12" s="28" t="s">
        <v>55</v>
      </c>
      <c r="P12" s="28" t="s">
        <v>55</v>
      </c>
      <c r="Q12" s="35" t="s">
        <v>55</v>
      </c>
      <c r="R12" s="35" t="s">
        <v>55</v>
      </c>
      <c r="S12" s="35" t="s">
        <v>55</v>
      </c>
      <c r="T12" s="35" t="s">
        <v>55</v>
      </c>
      <c r="U12" s="35" t="s">
        <v>55</v>
      </c>
      <c r="V12" s="35" t="s">
        <v>55</v>
      </c>
      <c r="W12" s="35" t="s">
        <v>55</v>
      </c>
      <c r="X12" s="35" t="s">
        <v>55</v>
      </c>
      <c r="Y12" s="35" t="s">
        <v>55</v>
      </c>
      <c r="Z12" s="35" t="s">
        <v>55</v>
      </c>
      <c r="AA12" s="35" t="s">
        <v>55</v>
      </c>
      <c r="AB12" s="35" t="s">
        <v>55</v>
      </c>
      <c r="AC12" s="35" t="s">
        <v>55</v>
      </c>
      <c r="AD12" s="35" t="s">
        <v>55</v>
      </c>
      <c r="AE12" s="35" t="s">
        <v>55</v>
      </c>
      <c r="AF12" s="35" t="s">
        <v>55</v>
      </c>
      <c r="AG12" s="35" t="s">
        <v>55</v>
      </c>
      <c r="AH12" s="35" t="s">
        <v>55</v>
      </c>
      <c r="AI12" s="35" t="s">
        <v>55</v>
      </c>
      <c r="AJ12" s="35" t="s">
        <v>55</v>
      </c>
      <c r="AK12" s="35" t="s">
        <v>55</v>
      </c>
      <c r="AL12" s="35" t="s">
        <v>55</v>
      </c>
      <c r="AM12" s="35" t="s">
        <v>55</v>
      </c>
      <c r="AN12" s="35" t="s">
        <v>55</v>
      </c>
      <c r="AO12" s="35" t="s">
        <v>55</v>
      </c>
      <c r="AP12" s="35" t="s">
        <v>55</v>
      </c>
      <c r="AQ12" s="35" t="s">
        <v>55</v>
      </c>
      <c r="AR12" s="35" t="s">
        <v>55</v>
      </c>
      <c r="AS12" s="35" t="s">
        <v>55</v>
      </c>
      <c r="AT12" s="35" t="s">
        <v>55</v>
      </c>
      <c r="AU12" s="35" t="s">
        <v>55</v>
      </c>
      <c r="AV12" s="36" t="s">
        <v>55</v>
      </c>
      <c r="AY12" s="129" t="str">
        <f t="shared" ca="1" si="1"/>
        <v/>
      </c>
    </row>
    <row r="13" spans="1:51" ht="13" x14ac:dyDescent="0.3">
      <c r="A13" s="48" t="s">
        <v>471</v>
      </c>
      <c r="B13" s="23">
        <f t="shared" si="0"/>
        <v>0</v>
      </c>
      <c r="C13" s="5">
        <f>'Table 1'!B14</f>
        <v>0</v>
      </c>
      <c r="D13" s="5">
        <f>'Table 1'!C14</f>
        <v>1</v>
      </c>
      <c r="E13" s="5" t="str">
        <f>'Table 1'!D14</f>
        <v>Bisphenols</v>
      </c>
      <c r="F13" s="5" t="str">
        <f>'Table 1'!E14</f>
        <v>C</v>
      </c>
      <c r="G13" s="5" t="str">
        <f>'Table 1'!F14</f>
        <v>BPPH</v>
      </c>
      <c r="H13" s="14" t="str">
        <f>'Table 1'!G14</f>
        <v>1844-01-5</v>
      </c>
      <c r="I13" s="24" t="s">
        <v>55</v>
      </c>
      <c r="J13" s="28" t="s">
        <v>55</v>
      </c>
      <c r="K13" s="28" t="s">
        <v>55</v>
      </c>
      <c r="L13" s="28" t="s">
        <v>55</v>
      </c>
      <c r="M13" s="28" t="s">
        <v>55</v>
      </c>
      <c r="N13" s="28" t="s">
        <v>55</v>
      </c>
      <c r="O13" s="28" t="s">
        <v>55</v>
      </c>
      <c r="P13" s="28" t="s">
        <v>55</v>
      </c>
      <c r="Q13" s="35" t="s">
        <v>55</v>
      </c>
      <c r="R13" s="35" t="s">
        <v>55</v>
      </c>
      <c r="S13" s="35" t="s">
        <v>55</v>
      </c>
      <c r="T13" s="35" t="s">
        <v>55</v>
      </c>
      <c r="U13" s="35" t="s">
        <v>55</v>
      </c>
      <c r="V13" s="35" t="s">
        <v>55</v>
      </c>
      <c r="W13" s="35" t="s">
        <v>55</v>
      </c>
      <c r="X13" s="35" t="s">
        <v>55</v>
      </c>
      <c r="Y13" s="35" t="s">
        <v>55</v>
      </c>
      <c r="Z13" s="35" t="s">
        <v>55</v>
      </c>
      <c r="AA13" s="35" t="s">
        <v>55</v>
      </c>
      <c r="AB13" s="35" t="s">
        <v>55</v>
      </c>
      <c r="AC13" s="35" t="s">
        <v>55</v>
      </c>
      <c r="AD13" s="35" t="s">
        <v>55</v>
      </c>
      <c r="AE13" s="35" t="s">
        <v>55</v>
      </c>
      <c r="AF13" s="35" t="s">
        <v>55</v>
      </c>
      <c r="AG13" s="35" t="s">
        <v>55</v>
      </c>
      <c r="AH13" s="35" t="s">
        <v>55</v>
      </c>
      <c r="AI13" s="35" t="s">
        <v>55</v>
      </c>
      <c r="AJ13" s="35" t="s">
        <v>55</v>
      </c>
      <c r="AK13" s="35" t="s">
        <v>55</v>
      </c>
      <c r="AL13" s="35" t="s">
        <v>55</v>
      </c>
      <c r="AM13" s="35" t="s">
        <v>55</v>
      </c>
      <c r="AN13" s="35" t="s">
        <v>55</v>
      </c>
      <c r="AO13" s="35" t="s">
        <v>55</v>
      </c>
      <c r="AP13" s="35" t="s">
        <v>55</v>
      </c>
      <c r="AQ13" s="35" t="s">
        <v>55</v>
      </c>
      <c r="AR13" s="35" t="s">
        <v>55</v>
      </c>
      <c r="AS13" s="35" t="s">
        <v>55</v>
      </c>
      <c r="AT13" s="35" t="s">
        <v>55</v>
      </c>
      <c r="AU13" s="35" t="s">
        <v>55</v>
      </c>
      <c r="AV13" s="36" t="s">
        <v>55</v>
      </c>
      <c r="AY13" s="129" t="str">
        <f t="shared" ca="1" si="1"/>
        <v/>
      </c>
    </row>
    <row r="14" spans="1:51" ht="13" x14ac:dyDescent="0.3">
      <c r="A14" s="48" t="s">
        <v>471</v>
      </c>
      <c r="B14" s="23">
        <f t="shared" si="0"/>
        <v>1</v>
      </c>
      <c r="C14" s="5">
        <f>'Table 1'!B15</f>
        <v>0</v>
      </c>
      <c r="D14" s="5">
        <f>'Table 1'!C15</f>
        <v>1</v>
      </c>
      <c r="E14" s="5" t="str">
        <f>'Table 1'!D15</f>
        <v>Bisphenols</v>
      </c>
      <c r="F14" s="5" t="str">
        <f>'Table 1'!E15</f>
        <v>C</v>
      </c>
      <c r="G14" s="5" t="str">
        <f>'Table 1'!F15</f>
        <v>BPM</v>
      </c>
      <c r="H14" s="14" t="str">
        <f>'Table 1'!G15</f>
        <v>13595-25-0</v>
      </c>
      <c r="I14" s="24" t="s">
        <v>392</v>
      </c>
      <c r="J14" s="28" t="s">
        <v>393</v>
      </c>
      <c r="K14" s="28" t="s">
        <v>394</v>
      </c>
      <c r="L14" s="28" t="s">
        <v>395</v>
      </c>
      <c r="M14" s="28" t="s">
        <v>188</v>
      </c>
      <c r="N14" s="28" t="s">
        <v>188</v>
      </c>
      <c r="O14" s="28" t="s">
        <v>188</v>
      </c>
      <c r="P14" s="28" t="s">
        <v>396</v>
      </c>
      <c r="Q14" s="35" t="s">
        <v>55</v>
      </c>
      <c r="R14" s="35" t="s">
        <v>55</v>
      </c>
      <c r="S14" s="35" t="s">
        <v>55</v>
      </c>
      <c r="T14" s="35" t="s">
        <v>55</v>
      </c>
      <c r="U14" s="35" t="s">
        <v>55</v>
      </c>
      <c r="V14" s="35" t="s">
        <v>55</v>
      </c>
      <c r="W14" s="35" t="s">
        <v>55</v>
      </c>
      <c r="X14" s="35" t="s">
        <v>55</v>
      </c>
      <c r="Y14" s="35" t="s">
        <v>55</v>
      </c>
      <c r="Z14" s="35" t="s">
        <v>55</v>
      </c>
      <c r="AA14" s="35" t="s">
        <v>55</v>
      </c>
      <c r="AB14" s="35" t="s">
        <v>55</v>
      </c>
      <c r="AC14" s="35" t="s">
        <v>55</v>
      </c>
      <c r="AD14" s="35" t="s">
        <v>55</v>
      </c>
      <c r="AE14" s="35" t="s">
        <v>55</v>
      </c>
      <c r="AF14" s="35" t="s">
        <v>55</v>
      </c>
      <c r="AG14" s="35" t="s">
        <v>55</v>
      </c>
      <c r="AH14" s="35" t="s">
        <v>55</v>
      </c>
      <c r="AI14" s="35" t="s">
        <v>55</v>
      </c>
      <c r="AJ14" s="35" t="s">
        <v>55</v>
      </c>
      <c r="AK14" s="35" t="s">
        <v>55</v>
      </c>
      <c r="AL14" s="35" t="s">
        <v>55</v>
      </c>
      <c r="AM14" s="35" t="s">
        <v>55</v>
      </c>
      <c r="AN14" s="35" t="s">
        <v>55</v>
      </c>
      <c r="AO14" s="35" t="s">
        <v>55</v>
      </c>
      <c r="AP14" s="35" t="s">
        <v>55</v>
      </c>
      <c r="AQ14" s="35" t="s">
        <v>55</v>
      </c>
      <c r="AR14" s="35" t="s">
        <v>55</v>
      </c>
      <c r="AS14" s="35" t="s">
        <v>55</v>
      </c>
      <c r="AT14" s="35" t="s">
        <v>55</v>
      </c>
      <c r="AU14" s="35" t="s">
        <v>55</v>
      </c>
      <c r="AV14" s="36" t="s">
        <v>55</v>
      </c>
      <c r="AY14" s="129" t="str">
        <f t="shared" ca="1" si="1"/>
        <v/>
      </c>
    </row>
    <row r="15" spans="1:51" ht="13" x14ac:dyDescent="0.3">
      <c r="A15" s="48" t="s">
        <v>471</v>
      </c>
      <c r="B15" s="23">
        <f t="shared" si="0"/>
        <v>0</v>
      </c>
      <c r="C15" s="5">
        <f>'Table 1'!B16</f>
        <v>0</v>
      </c>
      <c r="D15" s="5">
        <f>'Table 1'!C16</f>
        <v>1</v>
      </c>
      <c r="E15" s="5" t="str">
        <f>'Table 1'!D16</f>
        <v>Bisphenols</v>
      </c>
      <c r="F15" s="5" t="str">
        <f>'Table 1'!E16</f>
        <v>C</v>
      </c>
      <c r="G15" s="5" t="str">
        <f>'Table 1'!F16</f>
        <v>BPP</v>
      </c>
      <c r="H15" s="14" t="str">
        <f>'Table 1'!G16</f>
        <v>2167-51-3</v>
      </c>
      <c r="I15" s="24" t="s">
        <v>55</v>
      </c>
      <c r="J15" s="28" t="s">
        <v>55</v>
      </c>
      <c r="K15" s="28" t="s">
        <v>55</v>
      </c>
      <c r="L15" s="28" t="s">
        <v>55</v>
      </c>
      <c r="M15" s="28" t="s">
        <v>55</v>
      </c>
      <c r="N15" s="28" t="s">
        <v>55</v>
      </c>
      <c r="O15" s="28" t="s">
        <v>55</v>
      </c>
      <c r="P15" s="28" t="s">
        <v>55</v>
      </c>
      <c r="Q15" s="35" t="s">
        <v>55</v>
      </c>
      <c r="R15" s="35" t="s">
        <v>55</v>
      </c>
      <c r="S15" s="35" t="s">
        <v>55</v>
      </c>
      <c r="T15" s="35" t="s">
        <v>55</v>
      </c>
      <c r="U15" s="35" t="s">
        <v>55</v>
      </c>
      <c r="V15" s="35" t="s">
        <v>55</v>
      </c>
      <c r="W15" s="35" t="s">
        <v>55</v>
      </c>
      <c r="X15" s="35" t="s">
        <v>55</v>
      </c>
      <c r="Y15" s="35" t="s">
        <v>55</v>
      </c>
      <c r="Z15" s="35" t="s">
        <v>55</v>
      </c>
      <c r="AA15" s="35" t="s">
        <v>55</v>
      </c>
      <c r="AB15" s="35" t="s">
        <v>55</v>
      </c>
      <c r="AC15" s="35" t="s">
        <v>55</v>
      </c>
      <c r="AD15" s="35" t="s">
        <v>55</v>
      </c>
      <c r="AE15" s="35" t="s">
        <v>55</v>
      </c>
      <c r="AF15" s="35" t="s">
        <v>55</v>
      </c>
      <c r="AG15" s="35" t="s">
        <v>55</v>
      </c>
      <c r="AH15" s="35" t="s">
        <v>55</v>
      </c>
      <c r="AI15" s="35" t="s">
        <v>55</v>
      </c>
      <c r="AJ15" s="35" t="s">
        <v>55</v>
      </c>
      <c r="AK15" s="35" t="s">
        <v>55</v>
      </c>
      <c r="AL15" s="35" t="s">
        <v>55</v>
      </c>
      <c r="AM15" s="35" t="s">
        <v>55</v>
      </c>
      <c r="AN15" s="35" t="s">
        <v>55</v>
      </c>
      <c r="AO15" s="35" t="s">
        <v>55</v>
      </c>
      <c r="AP15" s="35" t="s">
        <v>55</v>
      </c>
      <c r="AQ15" s="35" t="s">
        <v>55</v>
      </c>
      <c r="AR15" s="35" t="s">
        <v>55</v>
      </c>
      <c r="AS15" s="35" t="s">
        <v>55</v>
      </c>
      <c r="AT15" s="35" t="s">
        <v>55</v>
      </c>
      <c r="AU15" s="35" t="s">
        <v>55</v>
      </c>
      <c r="AV15" s="36" t="s">
        <v>55</v>
      </c>
      <c r="AY15" s="129" t="str">
        <f t="shared" ca="1" si="1"/>
        <v/>
      </c>
    </row>
    <row r="16" spans="1:51" ht="13" x14ac:dyDescent="0.3">
      <c r="A16" s="48" t="s">
        <v>471</v>
      </c>
      <c r="B16" s="23">
        <f t="shared" si="0"/>
        <v>0</v>
      </c>
      <c r="C16" s="5">
        <f>'Table 1'!B17</f>
        <v>0</v>
      </c>
      <c r="D16" s="5">
        <f>'Table 1'!C17</f>
        <v>1</v>
      </c>
      <c r="E16" s="5" t="str">
        <f>'Table 1'!D17</f>
        <v>Bisphenols</v>
      </c>
      <c r="F16" s="5" t="str">
        <f>'Table 1'!E17</f>
        <v>C</v>
      </c>
      <c r="G16" s="5" t="str">
        <f>'Table 1'!F17</f>
        <v>BIS2</v>
      </c>
      <c r="H16" s="14" t="str">
        <f>'Table 1'!G17</f>
        <v>2467-09-9</v>
      </c>
      <c r="I16" s="24" t="s">
        <v>55</v>
      </c>
      <c r="J16" s="28" t="s">
        <v>55</v>
      </c>
      <c r="K16" s="28" t="s">
        <v>55</v>
      </c>
      <c r="L16" s="28" t="s">
        <v>55</v>
      </c>
      <c r="M16" s="28" t="s">
        <v>55</v>
      </c>
      <c r="N16" s="28" t="s">
        <v>55</v>
      </c>
      <c r="O16" s="28" t="s">
        <v>55</v>
      </c>
      <c r="P16" s="28" t="s">
        <v>55</v>
      </c>
      <c r="Q16" s="35" t="s">
        <v>55</v>
      </c>
      <c r="R16" s="35" t="s">
        <v>55</v>
      </c>
      <c r="S16" s="35" t="s">
        <v>55</v>
      </c>
      <c r="T16" s="35" t="s">
        <v>55</v>
      </c>
      <c r="U16" s="35" t="s">
        <v>55</v>
      </c>
      <c r="V16" s="35" t="s">
        <v>55</v>
      </c>
      <c r="W16" s="35" t="s">
        <v>55</v>
      </c>
      <c r="X16" s="35" t="s">
        <v>55</v>
      </c>
      <c r="Y16" s="35" t="s">
        <v>55</v>
      </c>
      <c r="Z16" s="35" t="s">
        <v>55</v>
      </c>
      <c r="AA16" s="35" t="s">
        <v>55</v>
      </c>
      <c r="AB16" s="35" t="s">
        <v>55</v>
      </c>
      <c r="AC16" s="35" t="s">
        <v>55</v>
      </c>
      <c r="AD16" s="35" t="s">
        <v>55</v>
      </c>
      <c r="AE16" s="35" t="s">
        <v>55</v>
      </c>
      <c r="AF16" s="35" t="s">
        <v>55</v>
      </c>
      <c r="AG16" s="35" t="s">
        <v>55</v>
      </c>
      <c r="AH16" s="35" t="s">
        <v>55</v>
      </c>
      <c r="AI16" s="35" t="s">
        <v>55</v>
      </c>
      <c r="AJ16" s="35" t="s">
        <v>55</v>
      </c>
      <c r="AK16" s="35" t="s">
        <v>55</v>
      </c>
      <c r="AL16" s="35" t="s">
        <v>55</v>
      </c>
      <c r="AM16" s="35" t="s">
        <v>55</v>
      </c>
      <c r="AN16" s="35" t="s">
        <v>55</v>
      </c>
      <c r="AO16" s="35" t="s">
        <v>55</v>
      </c>
      <c r="AP16" s="35" t="s">
        <v>55</v>
      </c>
      <c r="AQ16" s="35" t="s">
        <v>55</v>
      </c>
      <c r="AR16" s="35" t="s">
        <v>55</v>
      </c>
      <c r="AS16" s="35" t="s">
        <v>55</v>
      </c>
      <c r="AT16" s="35" t="s">
        <v>55</v>
      </c>
      <c r="AU16" s="35" t="s">
        <v>55</v>
      </c>
      <c r="AV16" s="36" t="s">
        <v>55</v>
      </c>
      <c r="AY16" s="129" t="str">
        <f t="shared" ca="1" si="1"/>
        <v/>
      </c>
    </row>
    <row r="17" spans="1:51" ht="13" x14ac:dyDescent="0.3">
      <c r="A17" s="48" t="s">
        <v>471</v>
      </c>
      <c r="B17" s="23">
        <f t="shared" si="0"/>
        <v>0</v>
      </c>
      <c r="C17" s="5">
        <f>'Table 1'!B18</f>
        <v>0</v>
      </c>
      <c r="D17" s="5">
        <f>'Table 1'!C18</f>
        <v>1</v>
      </c>
      <c r="E17" s="5" t="str">
        <f>'Table 1'!D18</f>
        <v>Bisphenols</v>
      </c>
      <c r="F17" s="5" t="str">
        <f>'Table 1'!E18</f>
        <v>C</v>
      </c>
      <c r="G17" s="5" t="str">
        <f>'Table 1'!F18</f>
        <v>DHDPE</v>
      </c>
      <c r="H17" s="14" t="str">
        <f>'Table 1'!G18</f>
        <v>1965-09-9</v>
      </c>
      <c r="I17" s="24" t="s">
        <v>55</v>
      </c>
      <c r="J17" s="28" t="s">
        <v>55</v>
      </c>
      <c r="K17" s="28" t="s">
        <v>55</v>
      </c>
      <c r="L17" s="28" t="s">
        <v>55</v>
      </c>
      <c r="M17" s="28" t="s">
        <v>55</v>
      </c>
      <c r="N17" s="28" t="s">
        <v>55</v>
      </c>
      <c r="O17" s="28" t="s">
        <v>55</v>
      </c>
      <c r="P17" s="28" t="s">
        <v>55</v>
      </c>
      <c r="Q17" s="35" t="s">
        <v>55</v>
      </c>
      <c r="R17" s="35" t="s">
        <v>55</v>
      </c>
      <c r="S17" s="35" t="s">
        <v>55</v>
      </c>
      <c r="T17" s="35" t="s">
        <v>55</v>
      </c>
      <c r="U17" s="35" t="s">
        <v>55</v>
      </c>
      <c r="V17" s="35" t="s">
        <v>55</v>
      </c>
      <c r="W17" s="35" t="s">
        <v>55</v>
      </c>
      <c r="X17" s="35" t="s">
        <v>55</v>
      </c>
      <c r="Y17" s="35" t="s">
        <v>55</v>
      </c>
      <c r="Z17" s="35" t="s">
        <v>55</v>
      </c>
      <c r="AA17" s="35" t="s">
        <v>55</v>
      </c>
      <c r="AB17" s="35" t="s">
        <v>55</v>
      </c>
      <c r="AC17" s="35" t="s">
        <v>55</v>
      </c>
      <c r="AD17" s="35" t="s">
        <v>55</v>
      </c>
      <c r="AE17" s="35" t="s">
        <v>55</v>
      </c>
      <c r="AF17" s="35" t="s">
        <v>55</v>
      </c>
      <c r="AG17" s="35" t="s">
        <v>55</v>
      </c>
      <c r="AH17" s="35" t="s">
        <v>55</v>
      </c>
      <c r="AI17" s="35" t="s">
        <v>55</v>
      </c>
      <c r="AJ17" s="35" t="s">
        <v>55</v>
      </c>
      <c r="AK17" s="35" t="s">
        <v>55</v>
      </c>
      <c r="AL17" s="35" t="s">
        <v>55</v>
      </c>
      <c r="AM17" s="35" t="s">
        <v>55</v>
      </c>
      <c r="AN17" s="35" t="s">
        <v>55</v>
      </c>
      <c r="AO17" s="35" t="s">
        <v>55</v>
      </c>
      <c r="AP17" s="35" t="s">
        <v>55</v>
      </c>
      <c r="AQ17" s="35" t="s">
        <v>55</v>
      </c>
      <c r="AR17" s="35" t="s">
        <v>55</v>
      </c>
      <c r="AS17" s="35" t="s">
        <v>55</v>
      </c>
      <c r="AT17" s="35" t="s">
        <v>55</v>
      </c>
      <c r="AU17" s="35" t="s">
        <v>55</v>
      </c>
      <c r="AV17" s="36" t="s">
        <v>55</v>
      </c>
      <c r="AY17" s="129" t="str">
        <f t="shared" ca="1" si="1"/>
        <v/>
      </c>
    </row>
    <row r="18" spans="1:51" ht="13" x14ac:dyDescent="0.3">
      <c r="A18" s="48" t="s">
        <v>471</v>
      </c>
      <c r="B18" s="23">
        <f t="shared" si="0"/>
        <v>1</v>
      </c>
      <c r="C18" s="5">
        <f>'Table 1'!B19</f>
        <v>0</v>
      </c>
      <c r="D18" s="5">
        <f>'Table 1'!C19</f>
        <v>1</v>
      </c>
      <c r="E18" s="5" t="str">
        <f>'Table 1'!D19</f>
        <v>Bisphenols</v>
      </c>
      <c r="F18" s="5" t="str">
        <f>'Table 1'!E19</f>
        <v>C</v>
      </c>
      <c r="G18" s="5" t="str">
        <f>'Table 1'!F19</f>
        <v>BPFL</v>
      </c>
      <c r="H18" s="14" t="str">
        <f>'Table 1'!G19</f>
        <v>3236-71-3</v>
      </c>
      <c r="I18" s="24" t="s">
        <v>397</v>
      </c>
      <c r="J18" s="28" t="s">
        <v>398</v>
      </c>
      <c r="K18" s="28" t="s">
        <v>399</v>
      </c>
      <c r="L18" s="28" t="s">
        <v>400</v>
      </c>
      <c r="M18" s="28" t="s">
        <v>188</v>
      </c>
      <c r="N18" s="28" t="s">
        <v>188</v>
      </c>
      <c r="O18" s="28" t="s">
        <v>188</v>
      </c>
      <c r="P18" s="28" t="s">
        <v>358</v>
      </c>
      <c r="Q18" s="35" t="s">
        <v>55</v>
      </c>
      <c r="R18" s="35" t="s">
        <v>55</v>
      </c>
      <c r="S18" s="35" t="s">
        <v>55</v>
      </c>
      <c r="T18" s="35" t="s">
        <v>55</v>
      </c>
      <c r="U18" s="35" t="s">
        <v>55</v>
      </c>
      <c r="V18" s="35" t="s">
        <v>55</v>
      </c>
      <c r="W18" s="35" t="s">
        <v>55</v>
      </c>
      <c r="X18" s="35" t="s">
        <v>55</v>
      </c>
      <c r="Y18" s="35" t="s">
        <v>55</v>
      </c>
      <c r="Z18" s="35" t="s">
        <v>55</v>
      </c>
      <c r="AA18" s="35" t="s">
        <v>55</v>
      </c>
      <c r="AB18" s="35" t="s">
        <v>55</v>
      </c>
      <c r="AC18" s="35" t="s">
        <v>55</v>
      </c>
      <c r="AD18" s="35" t="s">
        <v>55</v>
      </c>
      <c r="AE18" s="35" t="s">
        <v>55</v>
      </c>
      <c r="AF18" s="35" t="s">
        <v>55</v>
      </c>
      <c r="AG18" s="35" t="s">
        <v>55</v>
      </c>
      <c r="AH18" s="35" t="s">
        <v>55</v>
      </c>
      <c r="AI18" s="35" t="s">
        <v>55</v>
      </c>
      <c r="AJ18" s="35" t="s">
        <v>55</v>
      </c>
      <c r="AK18" s="35" t="s">
        <v>55</v>
      </c>
      <c r="AL18" s="35" t="s">
        <v>55</v>
      </c>
      <c r="AM18" s="35" t="s">
        <v>55</v>
      </c>
      <c r="AN18" s="35" t="s">
        <v>55</v>
      </c>
      <c r="AO18" s="35" t="s">
        <v>55</v>
      </c>
      <c r="AP18" s="35" t="s">
        <v>55</v>
      </c>
      <c r="AQ18" s="35" t="s">
        <v>55</v>
      </c>
      <c r="AR18" s="35" t="s">
        <v>55</v>
      </c>
      <c r="AS18" s="35" t="s">
        <v>55</v>
      </c>
      <c r="AT18" s="35" t="s">
        <v>55</v>
      </c>
      <c r="AU18" s="35" t="s">
        <v>55</v>
      </c>
      <c r="AV18" s="36" t="s">
        <v>55</v>
      </c>
      <c r="AY18" s="129" t="str">
        <f t="shared" ca="1" si="1"/>
        <v/>
      </c>
    </row>
    <row r="19" spans="1:51" ht="13" x14ac:dyDescent="0.3">
      <c r="A19" s="48" t="s">
        <v>471</v>
      </c>
      <c r="B19" s="23">
        <f t="shared" si="0"/>
        <v>0</v>
      </c>
      <c r="C19" s="5">
        <f>'Table 1'!B20</f>
        <v>0</v>
      </c>
      <c r="D19" s="5">
        <f>'Table 1'!C20</f>
        <v>1</v>
      </c>
      <c r="E19" s="5" t="str">
        <f>'Table 1'!D20</f>
        <v>Bisphenols</v>
      </c>
      <c r="F19" s="5" t="str">
        <f>'Table 1'!E20</f>
        <v>C</v>
      </c>
      <c r="G19" s="5" t="str">
        <f>'Table 1'!F20</f>
        <v>BPZ</v>
      </c>
      <c r="H19" s="14" t="str">
        <f>'Table 1'!G20</f>
        <v>843-55-0</v>
      </c>
      <c r="I19" s="24" t="s">
        <v>55</v>
      </c>
      <c r="J19" s="28" t="s">
        <v>55</v>
      </c>
      <c r="K19" s="28" t="s">
        <v>55</v>
      </c>
      <c r="L19" s="28" t="s">
        <v>55</v>
      </c>
      <c r="M19" s="28" t="s">
        <v>55</v>
      </c>
      <c r="N19" s="28" t="s">
        <v>55</v>
      </c>
      <c r="O19" s="28" t="s">
        <v>55</v>
      </c>
      <c r="P19" s="28" t="s">
        <v>55</v>
      </c>
      <c r="Q19" s="35" t="s">
        <v>55</v>
      </c>
      <c r="R19" s="35" t="s">
        <v>55</v>
      </c>
      <c r="S19" s="35" t="s">
        <v>55</v>
      </c>
      <c r="T19" s="35" t="s">
        <v>55</v>
      </c>
      <c r="U19" s="35" t="s">
        <v>55</v>
      </c>
      <c r="V19" s="35" t="s">
        <v>55</v>
      </c>
      <c r="W19" s="35" t="s">
        <v>55</v>
      </c>
      <c r="X19" s="35" t="s">
        <v>55</v>
      </c>
      <c r="Y19" s="35" t="s">
        <v>55</v>
      </c>
      <c r="Z19" s="35" t="s">
        <v>55</v>
      </c>
      <c r="AA19" s="35" t="s">
        <v>55</v>
      </c>
      <c r="AB19" s="35" t="s">
        <v>55</v>
      </c>
      <c r="AC19" s="35" t="s">
        <v>55</v>
      </c>
      <c r="AD19" s="35" t="s">
        <v>55</v>
      </c>
      <c r="AE19" s="35" t="s">
        <v>55</v>
      </c>
      <c r="AF19" s="35" t="s">
        <v>55</v>
      </c>
      <c r="AG19" s="35" t="s">
        <v>55</v>
      </c>
      <c r="AH19" s="35" t="s">
        <v>55</v>
      </c>
      <c r="AI19" s="35" t="s">
        <v>55</v>
      </c>
      <c r="AJ19" s="35" t="s">
        <v>55</v>
      </c>
      <c r="AK19" s="35" t="s">
        <v>55</v>
      </c>
      <c r="AL19" s="35" t="s">
        <v>55</v>
      </c>
      <c r="AM19" s="35" t="s">
        <v>55</v>
      </c>
      <c r="AN19" s="35" t="s">
        <v>55</v>
      </c>
      <c r="AO19" s="35" t="s">
        <v>55</v>
      </c>
      <c r="AP19" s="35" t="s">
        <v>55</v>
      </c>
      <c r="AQ19" s="35" t="s">
        <v>55</v>
      </c>
      <c r="AR19" s="35" t="s">
        <v>55</v>
      </c>
      <c r="AS19" s="35" t="s">
        <v>55</v>
      </c>
      <c r="AT19" s="35" t="s">
        <v>55</v>
      </c>
      <c r="AU19" s="35" t="s">
        <v>55</v>
      </c>
      <c r="AV19" s="36" t="s">
        <v>55</v>
      </c>
      <c r="AY19" s="129" t="str">
        <f t="shared" ca="1" si="1"/>
        <v/>
      </c>
    </row>
    <row r="20" spans="1:51" ht="13" x14ac:dyDescent="0.3">
      <c r="A20" s="48" t="s">
        <v>471</v>
      </c>
      <c r="B20" s="23">
        <f t="shared" si="0"/>
        <v>0</v>
      </c>
      <c r="C20" s="5">
        <f>'Table 1'!B21</f>
        <v>0</v>
      </c>
      <c r="D20" s="5">
        <f>'Table 1'!C21</f>
        <v>1</v>
      </c>
      <c r="E20" s="5" t="str">
        <f>'Table 1'!D21</f>
        <v>Bisphenols</v>
      </c>
      <c r="F20" s="5" t="str">
        <f>'Table 1'!E21</f>
        <v>C</v>
      </c>
      <c r="G20" s="5" t="str">
        <f>'Table 1'!F21</f>
        <v>BP4,4'</v>
      </c>
      <c r="H20" s="14" t="str">
        <f>'Table 1'!G21</f>
        <v>92-88-6</v>
      </c>
      <c r="I20" s="24" t="s">
        <v>55</v>
      </c>
      <c r="J20" s="28" t="s">
        <v>55</v>
      </c>
      <c r="K20" s="28" t="s">
        <v>55</v>
      </c>
      <c r="L20" s="28" t="s">
        <v>55</v>
      </c>
      <c r="M20" s="28" t="s">
        <v>55</v>
      </c>
      <c r="N20" s="28" t="s">
        <v>55</v>
      </c>
      <c r="O20" s="28" t="s">
        <v>55</v>
      </c>
      <c r="P20" s="28" t="s">
        <v>55</v>
      </c>
      <c r="Q20" s="35" t="s">
        <v>55</v>
      </c>
      <c r="R20" s="35" t="s">
        <v>55</v>
      </c>
      <c r="S20" s="35" t="s">
        <v>55</v>
      </c>
      <c r="T20" s="35" t="s">
        <v>55</v>
      </c>
      <c r="U20" s="35" t="s">
        <v>55</v>
      </c>
      <c r="V20" s="35" t="s">
        <v>55</v>
      </c>
      <c r="W20" s="35" t="s">
        <v>55</v>
      </c>
      <c r="X20" s="35" t="s">
        <v>55</v>
      </c>
      <c r="Y20" s="35" t="s">
        <v>55</v>
      </c>
      <c r="Z20" s="35" t="s">
        <v>55</v>
      </c>
      <c r="AA20" s="35" t="s">
        <v>55</v>
      </c>
      <c r="AB20" s="35" t="s">
        <v>55</v>
      </c>
      <c r="AC20" s="35" t="s">
        <v>55</v>
      </c>
      <c r="AD20" s="35" t="s">
        <v>55</v>
      </c>
      <c r="AE20" s="35" t="s">
        <v>55</v>
      </c>
      <c r="AF20" s="35" t="s">
        <v>55</v>
      </c>
      <c r="AG20" s="35" t="s">
        <v>55</v>
      </c>
      <c r="AH20" s="35" t="s">
        <v>55</v>
      </c>
      <c r="AI20" s="35" t="s">
        <v>55</v>
      </c>
      <c r="AJ20" s="35" t="s">
        <v>55</v>
      </c>
      <c r="AK20" s="35" t="s">
        <v>55</v>
      </c>
      <c r="AL20" s="35" t="s">
        <v>55</v>
      </c>
      <c r="AM20" s="35" t="s">
        <v>55</v>
      </c>
      <c r="AN20" s="35" t="s">
        <v>55</v>
      </c>
      <c r="AO20" s="35" t="s">
        <v>55</v>
      </c>
      <c r="AP20" s="35" t="s">
        <v>55</v>
      </c>
      <c r="AQ20" s="35" t="s">
        <v>55</v>
      </c>
      <c r="AR20" s="35" t="s">
        <v>55</v>
      </c>
      <c r="AS20" s="35" t="s">
        <v>55</v>
      </c>
      <c r="AT20" s="35" t="s">
        <v>55</v>
      </c>
      <c r="AU20" s="35" t="s">
        <v>55</v>
      </c>
      <c r="AV20" s="36" t="s">
        <v>55</v>
      </c>
      <c r="AY20" s="129" t="str">
        <f t="shared" ca="1" si="1"/>
        <v/>
      </c>
    </row>
  </sheetData>
  <autoFilter ref="A2:H20" xr:uid="{164799F3-8F65-45A1-8A94-A75566DF448B}"/>
  <mergeCells count="2">
    <mergeCell ref="I1:P1"/>
    <mergeCell ref="Q1:AV1"/>
  </mergeCells>
  <conditionalFormatting sqref="AY3:AY20">
    <cfRule type="cellIs" dxfId="1" priority="1" operator="equal">
      <formula>"Forthcoming"</formula>
    </cfRule>
  </conditionalFormatting>
  <hyperlinks>
    <hyperlink ref="B1" location="'Table 2'!A1" display="Back to map" xr:uid="{E3152919-76A3-41B8-823B-F3613A25176D}"/>
    <hyperlink ref="U3" r:id="rId1" xr:uid="{1077608C-6595-4605-8EBF-813B7F954B67}"/>
    <hyperlink ref="Z3" r:id="rId2" xr:uid="{829A1BFA-D2BD-415B-B91D-E6C030C5E50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E027C-6B9F-40BD-A58C-316326B52C47}">
  <dimension ref="A1:AJ20"/>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s>
  <sheetData>
    <row r="1" spans="1:36" ht="67.5" thickBot="1" x14ac:dyDescent="0.55000000000000004">
      <c r="B1" s="45" t="s">
        <v>467</v>
      </c>
      <c r="C1" s="2"/>
      <c r="D1" s="2"/>
      <c r="E1" s="1" t="s">
        <v>39</v>
      </c>
      <c r="F1" s="2"/>
      <c r="G1" s="2"/>
      <c r="H1" s="2"/>
      <c r="I1" s="195" t="s">
        <v>23</v>
      </c>
      <c r="J1" s="196"/>
      <c r="K1" s="147" t="s">
        <v>24</v>
      </c>
      <c r="L1" s="147" t="s">
        <v>25</v>
      </c>
      <c r="M1" s="167" t="s">
        <v>32</v>
      </c>
      <c r="N1" s="168"/>
      <c r="O1" s="168"/>
      <c r="P1" s="168"/>
      <c r="Q1" s="168"/>
      <c r="R1" s="168"/>
      <c r="S1" s="168"/>
      <c r="T1" s="197" t="s">
        <v>27</v>
      </c>
      <c r="U1" s="198"/>
      <c r="V1" s="198"/>
      <c r="W1" s="198"/>
      <c r="X1" s="198"/>
      <c r="Y1" s="198"/>
      <c r="Z1" s="198"/>
      <c r="AA1" s="198"/>
      <c r="AB1" s="198"/>
      <c r="AC1" s="198"/>
      <c r="AD1" s="198"/>
      <c r="AE1" s="198"/>
      <c r="AF1" s="198"/>
      <c r="AG1" s="198"/>
      <c r="AH1" s="198"/>
      <c r="AI1" s="198"/>
      <c r="AJ1" s="199"/>
    </row>
    <row r="2" spans="1:36" ht="78.5" thickBot="1" x14ac:dyDescent="0.3">
      <c r="B2" s="44" t="s">
        <v>34</v>
      </c>
      <c r="C2" s="10" t="str">
        <f>'Table 1'!B3</f>
        <v>Duplicate?</v>
      </c>
      <c r="D2" s="10" t="str">
        <f>'Table 1'!C3</f>
        <v>List</v>
      </c>
      <c r="E2" s="10" t="str">
        <f>'Table 1'!D3</f>
        <v>Substance Group</v>
      </c>
      <c r="F2" s="10" t="str">
        <f>'Table 1'!E3</f>
        <v>Category</v>
      </c>
      <c r="G2" s="10" t="str">
        <f>'Table 1'!F3</f>
        <v>Substance name</v>
      </c>
      <c r="H2" s="21" t="str">
        <f>'Table 1'!G3</f>
        <v>CASNo.</v>
      </c>
      <c r="I2" s="25" t="s">
        <v>401</v>
      </c>
      <c r="J2" s="27" t="s">
        <v>402</v>
      </c>
      <c r="K2" s="37" t="s">
        <v>402</v>
      </c>
      <c r="L2" s="37" t="s">
        <v>402</v>
      </c>
      <c r="M2" s="25" t="s">
        <v>403</v>
      </c>
      <c r="N2" s="26" t="s">
        <v>404</v>
      </c>
      <c r="O2" s="26" t="s">
        <v>405</v>
      </c>
      <c r="P2" s="26" t="s">
        <v>406</v>
      </c>
      <c r="Q2" s="26" t="s">
        <v>407</v>
      </c>
      <c r="R2" s="26" t="s">
        <v>408</v>
      </c>
      <c r="S2" s="33" t="s">
        <v>409</v>
      </c>
      <c r="T2" s="25" t="s">
        <v>410</v>
      </c>
      <c r="U2" s="26" t="s">
        <v>411</v>
      </c>
      <c r="V2" s="26" t="s">
        <v>412</v>
      </c>
      <c r="W2" s="26" t="s">
        <v>413</v>
      </c>
      <c r="X2" s="26" t="s">
        <v>414</v>
      </c>
      <c r="Y2" s="26" t="s">
        <v>415</v>
      </c>
      <c r="Z2" s="26" t="s">
        <v>416</v>
      </c>
      <c r="AA2" s="26" t="s">
        <v>417</v>
      </c>
      <c r="AB2" s="26" t="s">
        <v>418</v>
      </c>
      <c r="AC2" s="26" t="s">
        <v>419</v>
      </c>
      <c r="AD2" s="26" t="s">
        <v>420</v>
      </c>
      <c r="AE2" s="26" t="s">
        <v>421</v>
      </c>
      <c r="AF2" s="26" t="s">
        <v>422</v>
      </c>
      <c r="AG2" s="26" t="s">
        <v>423</v>
      </c>
      <c r="AH2" s="26" t="s">
        <v>424</v>
      </c>
      <c r="AI2" s="26" t="s">
        <v>402</v>
      </c>
      <c r="AJ2" s="27" t="s">
        <v>425</v>
      </c>
    </row>
    <row r="3" spans="1:36" ht="13" x14ac:dyDescent="0.3">
      <c r="A3" s="47" t="s">
        <v>470</v>
      </c>
      <c r="B3" s="23">
        <f t="shared" ref="B3:B20" si="0">IF(COUNTIF(I3:AJ3,"-")&lt;COUNTA(I3:AJ3),1,0)</f>
        <v>1</v>
      </c>
      <c r="C3" s="5">
        <f>'Table 1'!B4</f>
        <v>0</v>
      </c>
      <c r="D3" s="5">
        <f>'Table 1'!C4</f>
        <v>1</v>
      </c>
      <c r="E3" s="5" t="str">
        <f>'Table 1'!D4</f>
        <v>Bisphenols</v>
      </c>
      <c r="F3" s="5" t="str">
        <f>'Table 1'!E4</f>
        <v>A</v>
      </c>
      <c r="G3" s="5" t="str">
        <f>'Table 1'!F4</f>
        <v>BPA</v>
      </c>
      <c r="H3" s="14" t="str">
        <f>'Table 1'!G4</f>
        <v>80-05-7</v>
      </c>
      <c r="I3" s="24" t="s">
        <v>428</v>
      </c>
      <c r="J3" s="148" t="s">
        <v>430</v>
      </c>
      <c r="K3" s="28" t="s">
        <v>55</v>
      </c>
      <c r="L3" s="28" t="s">
        <v>55</v>
      </c>
      <c r="M3" s="38" t="s">
        <v>54</v>
      </c>
      <c r="N3" s="38" t="s">
        <v>54</v>
      </c>
      <c r="O3" s="38" t="s">
        <v>54</v>
      </c>
      <c r="P3" s="38" t="s">
        <v>54</v>
      </c>
      <c r="Q3" s="38" t="s">
        <v>54</v>
      </c>
      <c r="R3" s="38" t="s">
        <v>54</v>
      </c>
      <c r="S3" s="38" t="s">
        <v>55</v>
      </c>
      <c r="T3" s="28" t="s">
        <v>55</v>
      </c>
      <c r="U3" s="28" t="s">
        <v>55</v>
      </c>
      <c r="V3" s="28" t="s">
        <v>55</v>
      </c>
      <c r="W3" s="28" t="s">
        <v>55</v>
      </c>
      <c r="X3" s="28" t="s">
        <v>55</v>
      </c>
      <c r="Y3" s="28" t="s">
        <v>55</v>
      </c>
      <c r="Z3" s="28" t="s">
        <v>55</v>
      </c>
      <c r="AA3" s="28" t="s">
        <v>55</v>
      </c>
      <c r="AB3" s="28" t="s">
        <v>55</v>
      </c>
      <c r="AC3" s="28" t="s">
        <v>55</v>
      </c>
      <c r="AD3" s="28" t="s">
        <v>55</v>
      </c>
      <c r="AE3" s="28" t="s">
        <v>55</v>
      </c>
      <c r="AF3" s="28" t="s">
        <v>55</v>
      </c>
      <c r="AG3" s="28" t="s">
        <v>55</v>
      </c>
      <c r="AH3" s="28" t="s">
        <v>55</v>
      </c>
      <c r="AI3" s="28" t="s">
        <v>55</v>
      </c>
      <c r="AJ3" s="29" t="s">
        <v>55</v>
      </c>
    </row>
    <row r="4" spans="1:36" ht="13" x14ac:dyDescent="0.3">
      <c r="A4" s="47" t="s">
        <v>470</v>
      </c>
      <c r="B4" s="23">
        <f t="shared" si="0"/>
        <v>1</v>
      </c>
      <c r="C4" s="5">
        <f>'Table 1'!B5</f>
        <v>0</v>
      </c>
      <c r="D4" s="5">
        <f>'Table 1'!C5</f>
        <v>1</v>
      </c>
      <c r="E4" s="5" t="str">
        <f>'Table 1'!D5</f>
        <v>Bisphenols</v>
      </c>
      <c r="F4" s="5" t="str">
        <f>'Table 1'!E5</f>
        <v>C</v>
      </c>
      <c r="G4" s="5" t="str">
        <f>'Table 1'!F5</f>
        <v>BPS</v>
      </c>
      <c r="H4" s="14" t="str">
        <f>'Table 1'!G5</f>
        <v>80-09-1</v>
      </c>
      <c r="I4" s="24" t="s">
        <v>427</v>
      </c>
      <c r="J4" s="148" t="s">
        <v>431</v>
      </c>
      <c r="K4" s="148" t="s">
        <v>432</v>
      </c>
      <c r="L4" s="28" t="s">
        <v>55</v>
      </c>
      <c r="M4" s="38" t="s">
        <v>55</v>
      </c>
      <c r="N4" s="38" t="s">
        <v>54</v>
      </c>
      <c r="O4" s="38" t="s">
        <v>54</v>
      </c>
      <c r="P4" s="38" t="s">
        <v>54</v>
      </c>
      <c r="Q4" s="38" t="s">
        <v>54</v>
      </c>
      <c r="R4" s="38" t="s">
        <v>54</v>
      </c>
      <c r="S4" s="38" t="s">
        <v>55</v>
      </c>
      <c r="T4" s="28" t="s">
        <v>55</v>
      </c>
      <c r="U4" s="28" t="s">
        <v>55</v>
      </c>
      <c r="V4" s="28" t="s">
        <v>55</v>
      </c>
      <c r="W4" s="28" t="s">
        <v>55</v>
      </c>
      <c r="X4" s="28" t="s">
        <v>55</v>
      </c>
      <c r="Y4" s="28" t="s">
        <v>55</v>
      </c>
      <c r="Z4" s="28" t="s">
        <v>55</v>
      </c>
      <c r="AA4" s="28" t="s">
        <v>55</v>
      </c>
      <c r="AB4" s="28" t="s">
        <v>55</v>
      </c>
      <c r="AC4" s="28" t="s">
        <v>55</v>
      </c>
      <c r="AD4" s="28" t="s">
        <v>55</v>
      </c>
      <c r="AE4" s="28" t="s">
        <v>55</v>
      </c>
      <c r="AF4" s="28" t="s">
        <v>55</v>
      </c>
      <c r="AG4" s="28" t="s">
        <v>55</v>
      </c>
      <c r="AH4" s="28" t="s">
        <v>55</v>
      </c>
      <c r="AI4" s="28" t="s">
        <v>55</v>
      </c>
      <c r="AJ4" s="29" t="s">
        <v>55</v>
      </c>
    </row>
    <row r="5" spans="1:36" ht="13" x14ac:dyDescent="0.3">
      <c r="A5" s="47" t="s">
        <v>470</v>
      </c>
      <c r="B5" s="23">
        <f t="shared" si="0"/>
        <v>0</v>
      </c>
      <c r="C5" s="5">
        <f>'Table 1'!B6</f>
        <v>0</v>
      </c>
      <c r="D5" s="5">
        <f>'Table 1'!C6</f>
        <v>1</v>
      </c>
      <c r="E5" s="5" t="str">
        <f>'Table 1'!D6</f>
        <v>Bisphenols</v>
      </c>
      <c r="F5" s="8" t="str">
        <f>'Table 1'!E6</f>
        <v>C</v>
      </c>
      <c r="G5" s="8" t="str">
        <f>'Table 1'!F6</f>
        <v>BPF</v>
      </c>
      <c r="H5" s="20" t="str">
        <f>'Table 1'!G6</f>
        <v>620-92-8</v>
      </c>
      <c r="I5" s="24" t="s">
        <v>55</v>
      </c>
      <c r="J5" s="28" t="s">
        <v>55</v>
      </c>
      <c r="K5" s="28" t="s">
        <v>55</v>
      </c>
      <c r="L5" s="28" t="s">
        <v>55</v>
      </c>
      <c r="M5" s="38" t="s">
        <v>55</v>
      </c>
      <c r="N5" s="38" t="s">
        <v>55</v>
      </c>
      <c r="O5" s="38" t="s">
        <v>55</v>
      </c>
      <c r="P5" s="38" t="s">
        <v>55</v>
      </c>
      <c r="Q5" s="38" t="s">
        <v>55</v>
      </c>
      <c r="R5" s="38" t="s">
        <v>55</v>
      </c>
      <c r="S5" s="38" t="s">
        <v>55</v>
      </c>
      <c r="T5" s="28" t="s">
        <v>55</v>
      </c>
      <c r="U5" s="28" t="s">
        <v>55</v>
      </c>
      <c r="V5" s="28" t="s">
        <v>55</v>
      </c>
      <c r="W5" s="28" t="s">
        <v>55</v>
      </c>
      <c r="X5" s="28" t="s">
        <v>55</v>
      </c>
      <c r="Y5" s="28" t="s">
        <v>55</v>
      </c>
      <c r="Z5" s="28" t="s">
        <v>55</v>
      </c>
      <c r="AA5" s="28" t="s">
        <v>55</v>
      </c>
      <c r="AB5" s="28" t="s">
        <v>55</v>
      </c>
      <c r="AC5" s="28" t="s">
        <v>55</v>
      </c>
      <c r="AD5" s="28" t="s">
        <v>55</v>
      </c>
      <c r="AE5" s="28" t="s">
        <v>55</v>
      </c>
      <c r="AF5" s="28" t="s">
        <v>55</v>
      </c>
      <c r="AG5" s="28" t="s">
        <v>55</v>
      </c>
      <c r="AH5" s="28" t="s">
        <v>55</v>
      </c>
      <c r="AI5" s="28" t="s">
        <v>55</v>
      </c>
      <c r="AJ5" s="29" t="s">
        <v>55</v>
      </c>
    </row>
    <row r="6" spans="1:36" ht="13" x14ac:dyDescent="0.3">
      <c r="A6" s="48" t="s">
        <v>471</v>
      </c>
      <c r="B6" s="23">
        <f t="shared" si="0"/>
        <v>0</v>
      </c>
      <c r="C6" s="5">
        <f>'Table 1'!B7</f>
        <v>0</v>
      </c>
      <c r="D6" s="5">
        <f>'Table 1'!C7</f>
        <v>1</v>
      </c>
      <c r="E6" s="5" t="str">
        <f>'Table 1'!D7</f>
        <v>Bisphenols</v>
      </c>
      <c r="F6" s="5" t="str">
        <f>'Table 1'!E7</f>
        <v>C</v>
      </c>
      <c r="G6" s="5" t="str">
        <f>'Table 1'!F7</f>
        <v>BPB</v>
      </c>
      <c r="H6" s="14" t="str">
        <f>'Table 1'!G7</f>
        <v>77-40-7</v>
      </c>
      <c r="I6" s="24" t="s">
        <v>55</v>
      </c>
      <c r="J6" s="28" t="s">
        <v>55</v>
      </c>
      <c r="K6" s="28" t="s">
        <v>55</v>
      </c>
      <c r="L6" s="28" t="s">
        <v>55</v>
      </c>
      <c r="M6" s="38" t="s">
        <v>55</v>
      </c>
      <c r="N6" s="38" t="s">
        <v>55</v>
      </c>
      <c r="O6" s="38" t="s">
        <v>55</v>
      </c>
      <c r="P6" s="38" t="s">
        <v>55</v>
      </c>
      <c r="Q6" s="38" t="s">
        <v>55</v>
      </c>
      <c r="R6" s="38" t="s">
        <v>55</v>
      </c>
      <c r="S6" s="38" t="s">
        <v>55</v>
      </c>
      <c r="T6" s="28" t="s">
        <v>55</v>
      </c>
      <c r="U6" s="28" t="s">
        <v>55</v>
      </c>
      <c r="V6" s="28" t="s">
        <v>55</v>
      </c>
      <c r="W6" s="28" t="s">
        <v>55</v>
      </c>
      <c r="X6" s="28" t="s">
        <v>55</v>
      </c>
      <c r="Y6" s="28" t="s">
        <v>55</v>
      </c>
      <c r="Z6" s="28" t="s">
        <v>55</v>
      </c>
      <c r="AA6" s="28" t="s">
        <v>55</v>
      </c>
      <c r="AB6" s="28" t="s">
        <v>55</v>
      </c>
      <c r="AC6" s="28" t="s">
        <v>55</v>
      </c>
      <c r="AD6" s="28" t="s">
        <v>55</v>
      </c>
      <c r="AE6" s="28" t="s">
        <v>55</v>
      </c>
      <c r="AF6" s="28" t="s">
        <v>55</v>
      </c>
      <c r="AG6" s="28" t="s">
        <v>55</v>
      </c>
      <c r="AH6" s="28" t="s">
        <v>55</v>
      </c>
      <c r="AI6" s="28" t="s">
        <v>55</v>
      </c>
      <c r="AJ6" s="29" t="s">
        <v>55</v>
      </c>
    </row>
    <row r="7" spans="1:36" ht="13" x14ac:dyDescent="0.3">
      <c r="A7" s="48" t="s">
        <v>471</v>
      </c>
      <c r="B7" s="23">
        <f t="shared" si="0"/>
        <v>1</v>
      </c>
      <c r="C7" s="5">
        <f>'Table 1'!B8</f>
        <v>0</v>
      </c>
      <c r="D7" s="5">
        <f>'Table 1'!C8</f>
        <v>1</v>
      </c>
      <c r="E7" s="5" t="str">
        <f>'Table 1'!D8</f>
        <v>Bisphenols</v>
      </c>
      <c r="F7" s="5" t="str">
        <f>'Table 1'!E8</f>
        <v>C</v>
      </c>
      <c r="G7" s="5" t="str">
        <f>'Table 1'!F8</f>
        <v>BPAF</v>
      </c>
      <c r="H7" s="14" t="str">
        <f>'Table 1'!G8</f>
        <v>1478-61-1</v>
      </c>
      <c r="I7" s="24" t="s">
        <v>429</v>
      </c>
      <c r="J7" s="148" t="s">
        <v>433</v>
      </c>
      <c r="K7" s="28" t="s">
        <v>55</v>
      </c>
      <c r="L7" s="28" t="s">
        <v>55</v>
      </c>
      <c r="M7" s="38" t="s">
        <v>55</v>
      </c>
      <c r="N7" s="38" t="s">
        <v>55</v>
      </c>
      <c r="O7" s="38" t="s">
        <v>55</v>
      </c>
      <c r="P7" s="38" t="s">
        <v>54</v>
      </c>
      <c r="Q7" s="38" t="s">
        <v>54</v>
      </c>
      <c r="R7" s="38" t="s">
        <v>54</v>
      </c>
      <c r="S7" s="38" t="s">
        <v>55</v>
      </c>
      <c r="T7" s="28" t="s">
        <v>55</v>
      </c>
      <c r="U7" s="28" t="s">
        <v>55</v>
      </c>
      <c r="V7" s="28" t="s">
        <v>55</v>
      </c>
      <c r="W7" s="28" t="s">
        <v>55</v>
      </c>
      <c r="X7" s="28" t="s">
        <v>55</v>
      </c>
      <c r="Y7" s="28" t="s">
        <v>55</v>
      </c>
      <c r="Z7" s="28" t="s">
        <v>55</v>
      </c>
      <c r="AA7" s="28" t="s">
        <v>55</v>
      </c>
      <c r="AB7" s="28" t="s">
        <v>55</v>
      </c>
      <c r="AC7" s="28" t="s">
        <v>55</v>
      </c>
      <c r="AD7" s="28" t="s">
        <v>55</v>
      </c>
      <c r="AE7" s="28" t="s">
        <v>55</v>
      </c>
      <c r="AF7" s="28" t="s">
        <v>55</v>
      </c>
      <c r="AG7" s="28" t="s">
        <v>55</v>
      </c>
      <c r="AH7" s="28" t="s">
        <v>55</v>
      </c>
      <c r="AI7" s="28" t="s">
        <v>55</v>
      </c>
      <c r="AJ7" s="29" t="s">
        <v>55</v>
      </c>
    </row>
    <row r="8" spans="1:36" ht="13" x14ac:dyDescent="0.3">
      <c r="A8" s="48" t="s">
        <v>471</v>
      </c>
      <c r="B8" s="23">
        <f t="shared" si="0"/>
        <v>1</v>
      </c>
      <c r="C8" s="5">
        <f>'Table 1'!B9</f>
        <v>0</v>
      </c>
      <c r="D8" s="5">
        <f>'Table 1'!C9</f>
        <v>1</v>
      </c>
      <c r="E8" s="5" t="str">
        <f>'Table 1'!D9</f>
        <v>Bisphenols</v>
      </c>
      <c r="F8" s="5" t="str">
        <f>'Table 1'!E9</f>
        <v>C</v>
      </c>
      <c r="G8" s="5" t="str">
        <f>'Table 1'!F9</f>
        <v>BPAP</v>
      </c>
      <c r="H8" s="14" t="str">
        <f>'Table 1'!G9</f>
        <v>1571-75-1</v>
      </c>
      <c r="I8" s="24" t="s">
        <v>55</v>
      </c>
      <c r="J8" s="28" t="s">
        <v>55</v>
      </c>
      <c r="K8" s="28" t="s">
        <v>55</v>
      </c>
      <c r="L8" s="148" t="s">
        <v>434</v>
      </c>
      <c r="M8" s="38" t="s">
        <v>55</v>
      </c>
      <c r="N8" s="38" t="s">
        <v>55</v>
      </c>
      <c r="O8" s="38" t="s">
        <v>55</v>
      </c>
      <c r="P8" s="38" t="s">
        <v>55</v>
      </c>
      <c r="Q8" s="38" t="s">
        <v>55</v>
      </c>
      <c r="R8" s="38" t="s">
        <v>55</v>
      </c>
      <c r="S8" s="38" t="s">
        <v>55</v>
      </c>
      <c r="T8" s="28" t="s">
        <v>55</v>
      </c>
      <c r="U8" s="28" t="s">
        <v>55</v>
      </c>
      <c r="V8" s="28" t="s">
        <v>55</v>
      </c>
      <c r="W8" s="28" t="s">
        <v>55</v>
      </c>
      <c r="X8" s="28" t="s">
        <v>55</v>
      </c>
      <c r="Y8" s="28" t="s">
        <v>55</v>
      </c>
      <c r="Z8" s="28" t="s">
        <v>55</v>
      </c>
      <c r="AA8" s="28" t="s">
        <v>55</v>
      </c>
      <c r="AB8" s="28" t="s">
        <v>55</v>
      </c>
      <c r="AC8" s="28" t="s">
        <v>55</v>
      </c>
      <c r="AD8" s="28" t="s">
        <v>55</v>
      </c>
      <c r="AE8" s="28" t="s">
        <v>55</v>
      </c>
      <c r="AF8" s="28" t="s">
        <v>55</v>
      </c>
      <c r="AG8" s="28" t="s">
        <v>55</v>
      </c>
      <c r="AH8" s="28" t="s">
        <v>55</v>
      </c>
      <c r="AI8" s="28" t="s">
        <v>55</v>
      </c>
      <c r="AJ8" s="29" t="s">
        <v>55</v>
      </c>
    </row>
    <row r="9" spans="1:36" ht="13" x14ac:dyDescent="0.3">
      <c r="A9" s="48" t="s">
        <v>471</v>
      </c>
      <c r="B9" s="23">
        <f t="shared" si="0"/>
        <v>0</v>
      </c>
      <c r="C9" s="5">
        <f>'Table 1'!B10</f>
        <v>0</v>
      </c>
      <c r="D9" s="5">
        <f>'Table 1'!C10</f>
        <v>1</v>
      </c>
      <c r="E9" s="5" t="str">
        <f>'Table 1'!D10</f>
        <v>Bisphenols</v>
      </c>
      <c r="F9" s="5" t="str">
        <f>'Table 1'!E10</f>
        <v>C</v>
      </c>
      <c r="G9" s="5" t="str">
        <f>'Table 1'!F10</f>
        <v>BPBP</v>
      </c>
      <c r="H9" s="14" t="str">
        <f>'Table 1'!G10</f>
        <v>24038-68-4</v>
      </c>
      <c r="I9" s="24" t="s">
        <v>55</v>
      </c>
      <c r="J9" s="28" t="s">
        <v>55</v>
      </c>
      <c r="K9" s="28" t="s">
        <v>55</v>
      </c>
      <c r="L9" s="28" t="s">
        <v>55</v>
      </c>
      <c r="M9" s="38" t="s">
        <v>55</v>
      </c>
      <c r="N9" s="38" t="s">
        <v>55</v>
      </c>
      <c r="O9" s="38" t="s">
        <v>55</v>
      </c>
      <c r="P9" s="38" t="s">
        <v>55</v>
      </c>
      <c r="Q9" s="38" t="s">
        <v>55</v>
      </c>
      <c r="R9" s="38" t="s">
        <v>55</v>
      </c>
      <c r="S9" s="38" t="s">
        <v>55</v>
      </c>
      <c r="T9" s="28" t="s">
        <v>55</v>
      </c>
      <c r="U9" s="28" t="s">
        <v>55</v>
      </c>
      <c r="V9" s="28" t="s">
        <v>55</v>
      </c>
      <c r="W9" s="28" t="s">
        <v>55</v>
      </c>
      <c r="X9" s="28" t="s">
        <v>55</v>
      </c>
      <c r="Y9" s="28" t="s">
        <v>55</v>
      </c>
      <c r="Z9" s="28" t="s">
        <v>55</v>
      </c>
      <c r="AA9" s="28" t="s">
        <v>55</v>
      </c>
      <c r="AB9" s="28" t="s">
        <v>55</v>
      </c>
      <c r="AC9" s="28" t="s">
        <v>55</v>
      </c>
      <c r="AD9" s="28" t="s">
        <v>55</v>
      </c>
      <c r="AE9" s="28" t="s">
        <v>55</v>
      </c>
      <c r="AF9" s="28" t="s">
        <v>55</v>
      </c>
      <c r="AG9" s="28" t="s">
        <v>55</v>
      </c>
      <c r="AH9" s="28" t="s">
        <v>55</v>
      </c>
      <c r="AI9" s="28" t="s">
        <v>55</v>
      </c>
      <c r="AJ9" s="29" t="s">
        <v>55</v>
      </c>
    </row>
    <row r="10" spans="1:36" ht="13" x14ac:dyDescent="0.3">
      <c r="A10" s="48" t="s">
        <v>471</v>
      </c>
      <c r="B10" s="23">
        <f t="shared" si="0"/>
        <v>1</v>
      </c>
      <c r="C10" s="5">
        <f>'Table 1'!B11</f>
        <v>0</v>
      </c>
      <c r="D10" s="5">
        <f>'Table 1'!C11</f>
        <v>1</v>
      </c>
      <c r="E10" s="5" t="str">
        <f>'Table 1'!D11</f>
        <v>Bisphenols</v>
      </c>
      <c r="F10" s="5" t="str">
        <f>'Table 1'!E11</f>
        <v>C</v>
      </c>
      <c r="G10" s="5" t="str">
        <f>'Table 1'!F11</f>
        <v>BPC</v>
      </c>
      <c r="H10" s="14" t="str">
        <f>'Table 1'!G11</f>
        <v>79-97-0</v>
      </c>
      <c r="I10" s="24" t="s">
        <v>435</v>
      </c>
      <c r="J10" s="148" t="s">
        <v>436</v>
      </c>
      <c r="K10" s="28" t="s">
        <v>55</v>
      </c>
      <c r="L10" s="28" t="s">
        <v>55</v>
      </c>
      <c r="M10" s="38" t="s">
        <v>55</v>
      </c>
      <c r="N10" s="38" t="s">
        <v>54</v>
      </c>
      <c r="O10" s="38" t="s">
        <v>54</v>
      </c>
      <c r="P10" s="38" t="s">
        <v>54</v>
      </c>
      <c r="Q10" s="38" t="s">
        <v>54</v>
      </c>
      <c r="R10" s="38" t="s">
        <v>55</v>
      </c>
      <c r="S10" s="38" t="s">
        <v>55</v>
      </c>
      <c r="T10" s="28" t="s">
        <v>55</v>
      </c>
      <c r="U10" s="28" t="s">
        <v>55</v>
      </c>
      <c r="V10" s="28" t="s">
        <v>55</v>
      </c>
      <c r="W10" s="28" t="s">
        <v>55</v>
      </c>
      <c r="X10" s="28" t="s">
        <v>55</v>
      </c>
      <c r="Y10" s="28" t="s">
        <v>55</v>
      </c>
      <c r="Z10" s="28" t="s">
        <v>55</v>
      </c>
      <c r="AA10" s="28" t="s">
        <v>55</v>
      </c>
      <c r="AB10" s="28" t="s">
        <v>55</v>
      </c>
      <c r="AC10" s="28" t="s">
        <v>55</v>
      </c>
      <c r="AD10" s="28" t="s">
        <v>55</v>
      </c>
      <c r="AE10" s="28" t="s">
        <v>55</v>
      </c>
      <c r="AF10" s="28" t="s">
        <v>55</v>
      </c>
      <c r="AG10" s="28" t="s">
        <v>55</v>
      </c>
      <c r="AH10" s="28" t="s">
        <v>55</v>
      </c>
      <c r="AI10" s="28" t="s">
        <v>55</v>
      </c>
      <c r="AJ10" s="29" t="s">
        <v>55</v>
      </c>
    </row>
    <row r="11" spans="1:36" ht="13" x14ac:dyDescent="0.3">
      <c r="A11" s="48" t="s">
        <v>471</v>
      </c>
      <c r="B11" s="23">
        <f t="shared" si="0"/>
        <v>0</v>
      </c>
      <c r="C11" s="5">
        <f>'Table 1'!B12</f>
        <v>0</v>
      </c>
      <c r="D11" s="5">
        <f>'Table 1'!C12</f>
        <v>1</v>
      </c>
      <c r="E11" s="5" t="str">
        <f>'Table 1'!D12</f>
        <v>Bisphenols</v>
      </c>
      <c r="F11" s="5" t="str">
        <f>'Table 1'!E12</f>
        <v>C</v>
      </c>
      <c r="G11" s="5" t="str">
        <f>'Table 1'!F12</f>
        <v>BPCI2</v>
      </c>
      <c r="H11" s="14" t="str">
        <f>'Table 1'!G12</f>
        <v>14868-03-2</v>
      </c>
      <c r="I11" s="24" t="s">
        <v>55</v>
      </c>
      <c r="J11" s="28" t="s">
        <v>55</v>
      </c>
      <c r="K11" s="28" t="s">
        <v>55</v>
      </c>
      <c r="L11" s="28" t="s">
        <v>55</v>
      </c>
      <c r="M11" s="38" t="s">
        <v>55</v>
      </c>
      <c r="N11" s="38" t="s">
        <v>55</v>
      </c>
      <c r="O11" s="38" t="s">
        <v>55</v>
      </c>
      <c r="P11" s="38" t="s">
        <v>55</v>
      </c>
      <c r="Q11" s="38" t="s">
        <v>55</v>
      </c>
      <c r="R11" s="38" t="s">
        <v>55</v>
      </c>
      <c r="S11" s="38" t="s">
        <v>55</v>
      </c>
      <c r="T11" s="28" t="s">
        <v>55</v>
      </c>
      <c r="U11" s="28" t="s">
        <v>55</v>
      </c>
      <c r="V11" s="28" t="s">
        <v>55</v>
      </c>
      <c r="W11" s="28" t="s">
        <v>55</v>
      </c>
      <c r="X11" s="28" t="s">
        <v>55</v>
      </c>
      <c r="Y11" s="28" t="s">
        <v>55</v>
      </c>
      <c r="Z11" s="28" t="s">
        <v>55</v>
      </c>
      <c r="AA11" s="28" t="s">
        <v>55</v>
      </c>
      <c r="AB11" s="28" t="s">
        <v>55</v>
      </c>
      <c r="AC11" s="28" t="s">
        <v>55</v>
      </c>
      <c r="AD11" s="28" t="s">
        <v>55</v>
      </c>
      <c r="AE11" s="28" t="s">
        <v>55</v>
      </c>
      <c r="AF11" s="28" t="s">
        <v>55</v>
      </c>
      <c r="AG11" s="28" t="s">
        <v>55</v>
      </c>
      <c r="AH11" s="28" t="s">
        <v>55</v>
      </c>
      <c r="AI11" s="28" t="s">
        <v>55</v>
      </c>
      <c r="AJ11" s="29" t="s">
        <v>55</v>
      </c>
    </row>
    <row r="12" spans="1:36" ht="13" x14ac:dyDescent="0.3">
      <c r="A12" s="48" t="s">
        <v>471</v>
      </c>
      <c r="B12" s="23">
        <f t="shared" si="0"/>
        <v>0</v>
      </c>
      <c r="C12" s="5">
        <f>'Table 1'!B13</f>
        <v>0</v>
      </c>
      <c r="D12" s="5">
        <f>'Table 1'!C13</f>
        <v>1</v>
      </c>
      <c r="E12" s="5" t="str">
        <f>'Table 1'!D13</f>
        <v>Bisphenols</v>
      </c>
      <c r="F12" s="5" t="str">
        <f>'Table 1'!E13</f>
        <v>C</v>
      </c>
      <c r="G12" s="5" t="str">
        <f>'Table 1'!F13</f>
        <v>BPE</v>
      </c>
      <c r="H12" s="14" t="str">
        <f>'Table 1'!G13</f>
        <v>2081-08-5</v>
      </c>
      <c r="I12" s="24" t="s">
        <v>55</v>
      </c>
      <c r="J12" s="28" t="s">
        <v>55</v>
      </c>
      <c r="K12" s="28" t="s">
        <v>55</v>
      </c>
      <c r="L12" s="28" t="s">
        <v>55</v>
      </c>
      <c r="M12" s="38" t="s">
        <v>55</v>
      </c>
      <c r="N12" s="38" t="s">
        <v>55</v>
      </c>
      <c r="O12" s="38" t="s">
        <v>55</v>
      </c>
      <c r="P12" s="38" t="s">
        <v>55</v>
      </c>
      <c r="Q12" s="38" t="s">
        <v>55</v>
      </c>
      <c r="R12" s="38" t="s">
        <v>55</v>
      </c>
      <c r="S12" s="38" t="s">
        <v>55</v>
      </c>
      <c r="T12" s="28" t="s">
        <v>55</v>
      </c>
      <c r="U12" s="28" t="s">
        <v>55</v>
      </c>
      <c r="V12" s="28" t="s">
        <v>55</v>
      </c>
      <c r="W12" s="28" t="s">
        <v>55</v>
      </c>
      <c r="X12" s="28" t="s">
        <v>55</v>
      </c>
      <c r="Y12" s="28" t="s">
        <v>55</v>
      </c>
      <c r="Z12" s="28" t="s">
        <v>55</v>
      </c>
      <c r="AA12" s="28" t="s">
        <v>55</v>
      </c>
      <c r="AB12" s="28" t="s">
        <v>55</v>
      </c>
      <c r="AC12" s="28" t="s">
        <v>55</v>
      </c>
      <c r="AD12" s="28" t="s">
        <v>55</v>
      </c>
      <c r="AE12" s="28" t="s">
        <v>55</v>
      </c>
      <c r="AF12" s="28" t="s">
        <v>55</v>
      </c>
      <c r="AG12" s="28" t="s">
        <v>55</v>
      </c>
      <c r="AH12" s="28" t="s">
        <v>55</v>
      </c>
      <c r="AI12" s="28" t="s">
        <v>55</v>
      </c>
      <c r="AJ12" s="29" t="s">
        <v>55</v>
      </c>
    </row>
    <row r="13" spans="1:36" ht="13" x14ac:dyDescent="0.3">
      <c r="A13" s="48" t="s">
        <v>471</v>
      </c>
      <c r="B13" s="23">
        <f t="shared" si="0"/>
        <v>0</v>
      </c>
      <c r="C13" s="5">
        <f>'Table 1'!B14</f>
        <v>0</v>
      </c>
      <c r="D13" s="5">
        <f>'Table 1'!C14</f>
        <v>1</v>
      </c>
      <c r="E13" s="5" t="str">
        <f>'Table 1'!D14</f>
        <v>Bisphenols</v>
      </c>
      <c r="F13" s="5" t="str">
        <f>'Table 1'!E14</f>
        <v>C</v>
      </c>
      <c r="G13" s="5" t="str">
        <f>'Table 1'!F14</f>
        <v>BPPH</v>
      </c>
      <c r="H13" s="14" t="str">
        <f>'Table 1'!G14</f>
        <v>1844-01-5</v>
      </c>
      <c r="I13" s="24" t="s">
        <v>55</v>
      </c>
      <c r="J13" s="28" t="s">
        <v>55</v>
      </c>
      <c r="K13" s="28" t="s">
        <v>55</v>
      </c>
      <c r="L13" s="28" t="s">
        <v>55</v>
      </c>
      <c r="M13" s="38" t="s">
        <v>55</v>
      </c>
      <c r="N13" s="38" t="s">
        <v>55</v>
      </c>
      <c r="O13" s="38" t="s">
        <v>55</v>
      </c>
      <c r="P13" s="38" t="s">
        <v>55</v>
      </c>
      <c r="Q13" s="38" t="s">
        <v>55</v>
      </c>
      <c r="R13" s="38" t="s">
        <v>55</v>
      </c>
      <c r="S13" s="38" t="s">
        <v>55</v>
      </c>
      <c r="T13" s="28" t="s">
        <v>55</v>
      </c>
      <c r="U13" s="28" t="s">
        <v>55</v>
      </c>
      <c r="V13" s="28" t="s">
        <v>55</v>
      </c>
      <c r="W13" s="28" t="s">
        <v>55</v>
      </c>
      <c r="X13" s="28" t="s">
        <v>55</v>
      </c>
      <c r="Y13" s="28" t="s">
        <v>55</v>
      </c>
      <c r="Z13" s="28" t="s">
        <v>55</v>
      </c>
      <c r="AA13" s="28" t="s">
        <v>55</v>
      </c>
      <c r="AB13" s="28" t="s">
        <v>55</v>
      </c>
      <c r="AC13" s="28" t="s">
        <v>55</v>
      </c>
      <c r="AD13" s="28" t="s">
        <v>55</v>
      </c>
      <c r="AE13" s="28" t="s">
        <v>55</v>
      </c>
      <c r="AF13" s="28" t="s">
        <v>55</v>
      </c>
      <c r="AG13" s="28" t="s">
        <v>55</v>
      </c>
      <c r="AH13" s="28" t="s">
        <v>55</v>
      </c>
      <c r="AI13" s="28" t="s">
        <v>55</v>
      </c>
      <c r="AJ13" s="29" t="s">
        <v>55</v>
      </c>
    </row>
    <row r="14" spans="1:36" ht="13" x14ac:dyDescent="0.3">
      <c r="A14" s="48" t="s">
        <v>471</v>
      </c>
      <c r="B14" s="23">
        <f t="shared" si="0"/>
        <v>1</v>
      </c>
      <c r="C14" s="5">
        <f>'Table 1'!B15</f>
        <v>0</v>
      </c>
      <c r="D14" s="5">
        <f>'Table 1'!C15</f>
        <v>1</v>
      </c>
      <c r="E14" s="5" t="str">
        <f>'Table 1'!D15</f>
        <v>Bisphenols</v>
      </c>
      <c r="F14" s="5" t="str">
        <f>'Table 1'!E15</f>
        <v>C</v>
      </c>
      <c r="G14" s="5" t="str">
        <f>'Table 1'!F15</f>
        <v>BPM</v>
      </c>
      <c r="H14" s="14" t="str">
        <f>'Table 1'!G15</f>
        <v>13595-25-0</v>
      </c>
      <c r="I14" s="24" t="s">
        <v>437</v>
      </c>
      <c r="J14" s="148" t="s">
        <v>438</v>
      </c>
      <c r="K14" s="28" t="s">
        <v>55</v>
      </c>
      <c r="L14" s="148" t="s">
        <v>439</v>
      </c>
      <c r="M14" s="38" t="s">
        <v>55</v>
      </c>
      <c r="N14" s="38" t="s">
        <v>54</v>
      </c>
      <c r="O14" s="38" t="s">
        <v>55</v>
      </c>
      <c r="P14" s="38" t="s">
        <v>55</v>
      </c>
      <c r="Q14" s="38" t="s">
        <v>54</v>
      </c>
      <c r="R14" s="38" t="s">
        <v>54</v>
      </c>
      <c r="S14" s="38" t="s">
        <v>55</v>
      </c>
      <c r="T14" s="28" t="s">
        <v>55</v>
      </c>
      <c r="U14" s="28" t="s">
        <v>55</v>
      </c>
      <c r="V14" s="28" t="s">
        <v>55</v>
      </c>
      <c r="W14" s="28" t="s">
        <v>55</v>
      </c>
      <c r="X14" s="28" t="s">
        <v>55</v>
      </c>
      <c r="Y14" s="28" t="s">
        <v>55</v>
      </c>
      <c r="Z14" s="28" t="s">
        <v>55</v>
      </c>
      <c r="AA14" s="28" t="s">
        <v>55</v>
      </c>
      <c r="AB14" s="28" t="s">
        <v>55</v>
      </c>
      <c r="AC14" s="28" t="s">
        <v>55</v>
      </c>
      <c r="AD14" s="28" t="s">
        <v>55</v>
      </c>
      <c r="AE14" s="28" t="s">
        <v>55</v>
      </c>
      <c r="AF14" s="28" t="s">
        <v>55</v>
      </c>
      <c r="AG14" s="28" t="s">
        <v>55</v>
      </c>
      <c r="AH14" s="28" t="s">
        <v>55</v>
      </c>
      <c r="AI14" s="28" t="s">
        <v>55</v>
      </c>
      <c r="AJ14" s="29" t="s">
        <v>55</v>
      </c>
    </row>
    <row r="15" spans="1:36" ht="13" x14ac:dyDescent="0.3">
      <c r="A15" s="48" t="s">
        <v>471</v>
      </c>
      <c r="B15" s="23">
        <f t="shared" si="0"/>
        <v>0</v>
      </c>
      <c r="C15" s="5">
        <f>'Table 1'!B16</f>
        <v>0</v>
      </c>
      <c r="D15" s="5">
        <f>'Table 1'!C16</f>
        <v>1</v>
      </c>
      <c r="E15" s="5" t="str">
        <f>'Table 1'!D16</f>
        <v>Bisphenols</v>
      </c>
      <c r="F15" s="5" t="str">
        <f>'Table 1'!E16</f>
        <v>C</v>
      </c>
      <c r="G15" s="5" t="str">
        <f>'Table 1'!F16</f>
        <v>BPP</v>
      </c>
      <c r="H15" s="14" t="str">
        <f>'Table 1'!G16</f>
        <v>2167-51-3</v>
      </c>
      <c r="I15" s="24" t="s">
        <v>55</v>
      </c>
      <c r="J15" s="28" t="s">
        <v>55</v>
      </c>
      <c r="K15" s="28" t="s">
        <v>55</v>
      </c>
      <c r="L15" s="28" t="s">
        <v>55</v>
      </c>
      <c r="M15" s="38" t="s">
        <v>55</v>
      </c>
      <c r="N15" s="38" t="s">
        <v>55</v>
      </c>
      <c r="O15" s="38" t="s">
        <v>55</v>
      </c>
      <c r="P15" s="38" t="s">
        <v>55</v>
      </c>
      <c r="Q15" s="38" t="s">
        <v>55</v>
      </c>
      <c r="R15" s="38" t="s">
        <v>55</v>
      </c>
      <c r="S15" s="38" t="s">
        <v>55</v>
      </c>
      <c r="T15" s="28" t="s">
        <v>55</v>
      </c>
      <c r="U15" s="28" t="s">
        <v>55</v>
      </c>
      <c r="V15" s="28" t="s">
        <v>55</v>
      </c>
      <c r="W15" s="28" t="s">
        <v>55</v>
      </c>
      <c r="X15" s="28" t="s">
        <v>55</v>
      </c>
      <c r="Y15" s="28" t="s">
        <v>55</v>
      </c>
      <c r="Z15" s="28" t="s">
        <v>55</v>
      </c>
      <c r="AA15" s="28" t="s">
        <v>55</v>
      </c>
      <c r="AB15" s="28" t="s">
        <v>55</v>
      </c>
      <c r="AC15" s="28" t="s">
        <v>55</v>
      </c>
      <c r="AD15" s="28" t="s">
        <v>55</v>
      </c>
      <c r="AE15" s="28" t="s">
        <v>55</v>
      </c>
      <c r="AF15" s="28" t="s">
        <v>55</v>
      </c>
      <c r="AG15" s="28" t="s">
        <v>55</v>
      </c>
      <c r="AH15" s="28" t="s">
        <v>55</v>
      </c>
      <c r="AI15" s="28" t="s">
        <v>55</v>
      </c>
      <c r="AJ15" s="29" t="s">
        <v>55</v>
      </c>
    </row>
    <row r="16" spans="1:36" ht="13" x14ac:dyDescent="0.3">
      <c r="A16" s="48" t="s">
        <v>471</v>
      </c>
      <c r="B16" s="23">
        <f t="shared" si="0"/>
        <v>0</v>
      </c>
      <c r="C16" s="5">
        <f>'Table 1'!B17</f>
        <v>0</v>
      </c>
      <c r="D16" s="5">
        <f>'Table 1'!C17</f>
        <v>1</v>
      </c>
      <c r="E16" s="5" t="str">
        <f>'Table 1'!D17</f>
        <v>Bisphenols</v>
      </c>
      <c r="F16" s="5" t="str">
        <f>'Table 1'!E17</f>
        <v>C</v>
      </c>
      <c r="G16" s="5" t="str">
        <f>'Table 1'!F17</f>
        <v>BIS2</v>
      </c>
      <c r="H16" s="14" t="str">
        <f>'Table 1'!G17</f>
        <v>2467-09-9</v>
      </c>
      <c r="I16" s="24" t="s">
        <v>55</v>
      </c>
      <c r="J16" s="28" t="s">
        <v>55</v>
      </c>
      <c r="K16" s="28" t="s">
        <v>55</v>
      </c>
      <c r="L16" s="28" t="s">
        <v>55</v>
      </c>
      <c r="M16" s="38" t="s">
        <v>55</v>
      </c>
      <c r="N16" s="38" t="s">
        <v>55</v>
      </c>
      <c r="O16" s="38" t="s">
        <v>55</v>
      </c>
      <c r="P16" s="38" t="s">
        <v>55</v>
      </c>
      <c r="Q16" s="38" t="s">
        <v>55</v>
      </c>
      <c r="R16" s="38" t="s">
        <v>55</v>
      </c>
      <c r="S16" s="38" t="s">
        <v>55</v>
      </c>
      <c r="T16" s="28" t="s">
        <v>55</v>
      </c>
      <c r="U16" s="28" t="s">
        <v>55</v>
      </c>
      <c r="V16" s="28" t="s">
        <v>55</v>
      </c>
      <c r="W16" s="28" t="s">
        <v>55</v>
      </c>
      <c r="X16" s="28" t="s">
        <v>55</v>
      </c>
      <c r="Y16" s="28" t="s">
        <v>55</v>
      </c>
      <c r="Z16" s="28" t="s">
        <v>55</v>
      </c>
      <c r="AA16" s="28" t="s">
        <v>55</v>
      </c>
      <c r="AB16" s="28" t="s">
        <v>55</v>
      </c>
      <c r="AC16" s="28" t="s">
        <v>55</v>
      </c>
      <c r="AD16" s="28" t="s">
        <v>55</v>
      </c>
      <c r="AE16" s="28" t="s">
        <v>55</v>
      </c>
      <c r="AF16" s="28" t="s">
        <v>55</v>
      </c>
      <c r="AG16" s="28" t="s">
        <v>55</v>
      </c>
      <c r="AH16" s="28" t="s">
        <v>55</v>
      </c>
      <c r="AI16" s="28" t="s">
        <v>55</v>
      </c>
      <c r="AJ16" s="29" t="s">
        <v>55</v>
      </c>
    </row>
    <row r="17" spans="1:36" ht="13" x14ac:dyDescent="0.3">
      <c r="A17" s="48" t="s">
        <v>471</v>
      </c>
      <c r="B17" s="23">
        <f t="shared" si="0"/>
        <v>0</v>
      </c>
      <c r="C17" s="5">
        <f>'Table 1'!B18</f>
        <v>0</v>
      </c>
      <c r="D17" s="5">
        <f>'Table 1'!C18</f>
        <v>1</v>
      </c>
      <c r="E17" s="5" t="str">
        <f>'Table 1'!D18</f>
        <v>Bisphenols</v>
      </c>
      <c r="F17" s="5" t="str">
        <f>'Table 1'!E18</f>
        <v>C</v>
      </c>
      <c r="G17" s="5" t="str">
        <f>'Table 1'!F18</f>
        <v>DHDPE</v>
      </c>
      <c r="H17" s="14" t="str">
        <f>'Table 1'!G18</f>
        <v>1965-09-9</v>
      </c>
      <c r="I17" s="24" t="s">
        <v>55</v>
      </c>
      <c r="J17" s="28" t="s">
        <v>55</v>
      </c>
      <c r="K17" s="28" t="s">
        <v>55</v>
      </c>
      <c r="L17" s="28" t="s">
        <v>55</v>
      </c>
      <c r="M17" s="38" t="s">
        <v>55</v>
      </c>
      <c r="N17" s="38" t="s">
        <v>55</v>
      </c>
      <c r="O17" s="38" t="s">
        <v>55</v>
      </c>
      <c r="P17" s="38" t="s">
        <v>55</v>
      </c>
      <c r="Q17" s="38" t="s">
        <v>55</v>
      </c>
      <c r="R17" s="38" t="s">
        <v>55</v>
      </c>
      <c r="S17" s="38" t="s">
        <v>55</v>
      </c>
      <c r="T17" s="28" t="s">
        <v>55</v>
      </c>
      <c r="U17" s="28" t="s">
        <v>55</v>
      </c>
      <c r="V17" s="28" t="s">
        <v>55</v>
      </c>
      <c r="W17" s="28" t="s">
        <v>55</v>
      </c>
      <c r="X17" s="28" t="s">
        <v>55</v>
      </c>
      <c r="Y17" s="28" t="s">
        <v>55</v>
      </c>
      <c r="Z17" s="28" t="s">
        <v>55</v>
      </c>
      <c r="AA17" s="28" t="s">
        <v>55</v>
      </c>
      <c r="AB17" s="28" t="s">
        <v>55</v>
      </c>
      <c r="AC17" s="28" t="s">
        <v>55</v>
      </c>
      <c r="AD17" s="28" t="s">
        <v>55</v>
      </c>
      <c r="AE17" s="28" t="s">
        <v>55</v>
      </c>
      <c r="AF17" s="28" t="s">
        <v>55</v>
      </c>
      <c r="AG17" s="28" t="s">
        <v>55</v>
      </c>
      <c r="AH17" s="28" t="s">
        <v>55</v>
      </c>
      <c r="AI17" s="28" t="s">
        <v>55</v>
      </c>
      <c r="AJ17" s="29" t="s">
        <v>55</v>
      </c>
    </row>
    <row r="18" spans="1:36" ht="13" x14ac:dyDescent="0.3">
      <c r="A18" s="48" t="s">
        <v>471</v>
      </c>
      <c r="B18" s="23">
        <f t="shared" si="0"/>
        <v>1</v>
      </c>
      <c r="C18" s="5">
        <f>'Table 1'!B19</f>
        <v>0</v>
      </c>
      <c r="D18" s="5">
        <f>'Table 1'!C19</f>
        <v>1</v>
      </c>
      <c r="E18" s="5" t="str">
        <f>'Table 1'!D19</f>
        <v>Bisphenols</v>
      </c>
      <c r="F18" s="5" t="str">
        <f>'Table 1'!E19</f>
        <v>C</v>
      </c>
      <c r="G18" s="5" t="str">
        <f>'Table 1'!F19</f>
        <v>BPFL</v>
      </c>
      <c r="H18" s="14" t="str">
        <f>'Table 1'!G19</f>
        <v>3236-71-3</v>
      </c>
      <c r="I18" s="24" t="s">
        <v>55</v>
      </c>
      <c r="J18" s="28" t="s">
        <v>55</v>
      </c>
      <c r="K18" s="28" t="s">
        <v>55</v>
      </c>
      <c r="L18" s="148" t="s">
        <v>440</v>
      </c>
      <c r="M18" s="38" t="s">
        <v>55</v>
      </c>
      <c r="N18" s="38" t="s">
        <v>55</v>
      </c>
      <c r="O18" s="38" t="s">
        <v>55</v>
      </c>
      <c r="P18" s="38" t="s">
        <v>55</v>
      </c>
      <c r="Q18" s="38" t="s">
        <v>55</v>
      </c>
      <c r="R18" s="38" t="s">
        <v>55</v>
      </c>
      <c r="S18" s="38" t="s">
        <v>55</v>
      </c>
      <c r="T18" s="28" t="s">
        <v>55</v>
      </c>
      <c r="U18" s="28" t="s">
        <v>55</v>
      </c>
      <c r="V18" s="28" t="s">
        <v>55</v>
      </c>
      <c r="W18" s="28" t="s">
        <v>55</v>
      </c>
      <c r="X18" s="28" t="s">
        <v>55</v>
      </c>
      <c r="Y18" s="28" t="s">
        <v>55</v>
      </c>
      <c r="Z18" s="28" t="s">
        <v>55</v>
      </c>
      <c r="AA18" s="28" t="s">
        <v>55</v>
      </c>
      <c r="AB18" s="28" t="s">
        <v>55</v>
      </c>
      <c r="AC18" s="28" t="s">
        <v>55</v>
      </c>
      <c r="AD18" s="28" t="s">
        <v>55</v>
      </c>
      <c r="AE18" s="28" t="s">
        <v>55</v>
      </c>
      <c r="AF18" s="28" t="s">
        <v>55</v>
      </c>
      <c r="AG18" s="28" t="s">
        <v>55</v>
      </c>
      <c r="AH18" s="28" t="s">
        <v>55</v>
      </c>
      <c r="AI18" s="28" t="s">
        <v>55</v>
      </c>
      <c r="AJ18" s="29" t="s">
        <v>55</v>
      </c>
    </row>
    <row r="19" spans="1:36" ht="13" x14ac:dyDescent="0.3">
      <c r="A19" s="48" t="s">
        <v>471</v>
      </c>
      <c r="B19" s="23">
        <f t="shared" si="0"/>
        <v>0</v>
      </c>
      <c r="C19" s="5">
        <f>'Table 1'!B20</f>
        <v>0</v>
      </c>
      <c r="D19" s="5">
        <f>'Table 1'!C20</f>
        <v>1</v>
      </c>
      <c r="E19" s="5" t="str">
        <f>'Table 1'!D20</f>
        <v>Bisphenols</v>
      </c>
      <c r="F19" s="5" t="str">
        <f>'Table 1'!E20</f>
        <v>C</v>
      </c>
      <c r="G19" s="5" t="str">
        <f>'Table 1'!F20</f>
        <v>BPZ</v>
      </c>
      <c r="H19" s="14" t="str">
        <f>'Table 1'!G20</f>
        <v>843-55-0</v>
      </c>
      <c r="I19" s="24" t="s">
        <v>55</v>
      </c>
      <c r="J19" s="28" t="s">
        <v>55</v>
      </c>
      <c r="K19" s="28" t="s">
        <v>55</v>
      </c>
      <c r="L19" s="28" t="s">
        <v>55</v>
      </c>
      <c r="M19" s="38" t="s">
        <v>55</v>
      </c>
      <c r="N19" s="38" t="s">
        <v>55</v>
      </c>
      <c r="O19" s="38" t="s">
        <v>55</v>
      </c>
      <c r="P19" s="38" t="s">
        <v>55</v>
      </c>
      <c r="Q19" s="38" t="s">
        <v>55</v>
      </c>
      <c r="R19" s="38" t="s">
        <v>55</v>
      </c>
      <c r="S19" s="38" t="s">
        <v>55</v>
      </c>
      <c r="T19" s="28" t="s">
        <v>55</v>
      </c>
      <c r="U19" s="28" t="s">
        <v>55</v>
      </c>
      <c r="V19" s="28" t="s">
        <v>55</v>
      </c>
      <c r="W19" s="28" t="s">
        <v>55</v>
      </c>
      <c r="X19" s="28" t="s">
        <v>55</v>
      </c>
      <c r="Y19" s="28" t="s">
        <v>55</v>
      </c>
      <c r="Z19" s="28" t="s">
        <v>55</v>
      </c>
      <c r="AA19" s="28" t="s">
        <v>55</v>
      </c>
      <c r="AB19" s="28" t="s">
        <v>55</v>
      </c>
      <c r="AC19" s="28" t="s">
        <v>55</v>
      </c>
      <c r="AD19" s="28" t="s">
        <v>55</v>
      </c>
      <c r="AE19" s="28" t="s">
        <v>55</v>
      </c>
      <c r="AF19" s="28" t="s">
        <v>55</v>
      </c>
      <c r="AG19" s="28" t="s">
        <v>55</v>
      </c>
      <c r="AH19" s="28" t="s">
        <v>55</v>
      </c>
      <c r="AI19" s="28" t="s">
        <v>55</v>
      </c>
      <c r="AJ19" s="29" t="s">
        <v>55</v>
      </c>
    </row>
    <row r="20" spans="1:36" ht="13" x14ac:dyDescent="0.3">
      <c r="A20" s="48" t="s">
        <v>471</v>
      </c>
      <c r="B20" s="23">
        <f t="shared" si="0"/>
        <v>1</v>
      </c>
      <c r="C20" s="5">
        <f>'Table 1'!B21</f>
        <v>0</v>
      </c>
      <c r="D20" s="5">
        <f>'Table 1'!C21</f>
        <v>1</v>
      </c>
      <c r="E20" s="5" t="str">
        <f>'Table 1'!D21</f>
        <v>Bisphenols</v>
      </c>
      <c r="F20" s="5" t="str">
        <f>'Table 1'!E21</f>
        <v>C</v>
      </c>
      <c r="G20" s="5" t="str">
        <f>'Table 1'!F21</f>
        <v>BP4,4'</v>
      </c>
      <c r="H20" s="14" t="str">
        <f>'Table 1'!G21</f>
        <v>92-88-6</v>
      </c>
      <c r="I20" s="24" t="s">
        <v>426</v>
      </c>
      <c r="J20" s="148" t="s">
        <v>441</v>
      </c>
      <c r="K20" s="148" t="s">
        <v>442</v>
      </c>
      <c r="L20" s="28" t="s">
        <v>55</v>
      </c>
      <c r="M20" s="38" t="s">
        <v>55</v>
      </c>
      <c r="N20" s="38" t="s">
        <v>55</v>
      </c>
      <c r="O20" s="38" t="s">
        <v>54</v>
      </c>
      <c r="P20" s="38" t="s">
        <v>55</v>
      </c>
      <c r="Q20" s="38" t="s">
        <v>54</v>
      </c>
      <c r="R20" s="38" t="s">
        <v>55</v>
      </c>
      <c r="S20" s="38" t="s">
        <v>55</v>
      </c>
      <c r="T20" s="28" t="s">
        <v>55</v>
      </c>
      <c r="U20" s="28" t="s">
        <v>55</v>
      </c>
      <c r="V20" s="28" t="s">
        <v>55</v>
      </c>
      <c r="W20" s="28" t="s">
        <v>55</v>
      </c>
      <c r="X20" s="28" t="s">
        <v>55</v>
      </c>
      <c r="Y20" s="28" t="s">
        <v>55</v>
      </c>
      <c r="Z20" s="28" t="s">
        <v>55</v>
      </c>
      <c r="AA20" s="28" t="s">
        <v>55</v>
      </c>
      <c r="AB20" s="28" t="s">
        <v>55</v>
      </c>
      <c r="AC20" s="28" t="s">
        <v>55</v>
      </c>
      <c r="AD20" s="28" t="s">
        <v>55</v>
      </c>
      <c r="AE20" s="28" t="s">
        <v>55</v>
      </c>
      <c r="AF20" s="28" t="s">
        <v>55</v>
      </c>
      <c r="AG20" s="28" t="s">
        <v>55</v>
      </c>
      <c r="AH20" s="28" t="s">
        <v>55</v>
      </c>
      <c r="AI20" s="28" t="s">
        <v>55</v>
      </c>
      <c r="AJ20" s="29" t="s">
        <v>55</v>
      </c>
    </row>
  </sheetData>
  <autoFilter ref="A2:H20" xr:uid="{6F2998F9-D765-4833-BFFF-92905ED89A7B}"/>
  <mergeCells count="3">
    <mergeCell ref="I1:J1"/>
    <mergeCell ref="M1:S1"/>
    <mergeCell ref="T1:AJ1"/>
  </mergeCells>
  <hyperlinks>
    <hyperlink ref="B1" location="'Table 2'!A1" display="Back to map" xr:uid="{6796AA09-EC85-49EB-879E-86D4E73B3C2B}"/>
    <hyperlink ref="J3" r:id="rId1" xr:uid="{74723F5B-70EA-4A70-A9BB-8B0261E5951D}"/>
    <hyperlink ref="J4" r:id="rId2" xr:uid="{0E061392-C2EB-47ED-BB71-D970EB566FB3}"/>
    <hyperlink ref="J7" r:id="rId3" xr:uid="{5B07405F-C3A4-49E6-AC6C-4431B4A997DF}"/>
    <hyperlink ref="J10" r:id="rId4" xr:uid="{FC35BF69-35A3-4A26-B9C7-48539EFE5060}"/>
    <hyperlink ref="J14" r:id="rId5" xr:uid="{C9E47279-516F-484E-85A8-4B5253D74D28}"/>
    <hyperlink ref="J20" r:id="rId6" xr:uid="{F1E990C6-0146-484D-AA9F-4EB0D939BF07}"/>
    <hyperlink ref="K4" r:id="rId7" xr:uid="{A78008F9-41DC-4ADC-89F0-78C0ABC131D2}"/>
    <hyperlink ref="K20" r:id="rId8" xr:uid="{1789C343-B64D-4ADF-B082-1DD5A5CCC8A3}"/>
    <hyperlink ref="L8" r:id="rId9" xr:uid="{81B1CF2C-B7A7-4ACF-B937-0A4D3642DCC1}"/>
    <hyperlink ref="L14" r:id="rId10" xr:uid="{F50A2AB3-9EEF-4098-BF76-4C49A14A53F3}"/>
    <hyperlink ref="L18" r:id="rId11" xr:uid="{8FD1A655-166F-4B1F-873E-7DDC70F02A6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875B7BFAFDF64C9394BFB5DCA3161C" ma:contentTypeVersion="0" ma:contentTypeDescription="Create a new document." ma:contentTypeScope="" ma:versionID="b48372fe04bd0e8ada19c7abcec8bc66">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E8C201-769D-40CB-85C5-AE24CECB7880}">
  <ds:schemaRefs>
    <ds:schemaRef ds:uri="http://schemas.microsoft.com/sharepoint/v3/contenttype/forms"/>
  </ds:schemaRefs>
</ds:datastoreItem>
</file>

<file path=customXml/itemProps2.xml><?xml version="1.0" encoding="utf-8"?>
<ds:datastoreItem xmlns:ds="http://schemas.openxmlformats.org/officeDocument/2006/customXml" ds:itemID="{92952D86-65D2-477B-B6B8-FD707017E8B5}">
  <ds:schemaRefs>
    <ds:schemaRef ds:uri="http://schemas.microsoft.com/office/2006/documentManagement/types"/>
    <ds:schemaRef ds:uri="http://www.w3.org/XML/1998/namespace"/>
    <ds:schemaRef ds:uri="http://schemas.microsoft.com/office/infopath/2007/PartnerControls"/>
    <ds:schemaRef ds:uri="29022280-377e-41de-b245-c25a8a76d753"/>
    <ds:schemaRef ds:uri="http://purl.org/dc/dcmitype/"/>
    <ds:schemaRef ds:uri="http://purl.org/dc/terms/"/>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B7C4B5F0-8272-417D-9AE0-B7EA6E5B58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Public consultations</vt:lpstr>
      <vt:lpstr>Table 1</vt:lpstr>
      <vt:lpstr>Table 2</vt:lpstr>
      <vt:lpstr>Table 3</vt:lpstr>
      <vt:lpstr>Table 4</vt:lpstr>
      <vt:lpstr>Table 5</vt:lpstr>
      <vt:lpstr>Table 6</vt:lpstr>
      <vt:lpstr>Table 7</vt:lpstr>
      <vt:lpstr>Table 8</vt:lpstr>
      <vt:lpstr>Table 9</vt:lpstr>
      <vt:lpstr>Table 10</vt:lpstr>
      <vt:lpstr>Table 11 Profess+consumer</vt:lpstr>
      <vt:lpstr>Table 12 Class+OSH+waste</vt:lpstr>
      <vt:lpstr>Table 13 Environmental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Footitt</dc:creator>
  <cp:lastModifiedBy>Anthony Footitt</cp:lastModifiedBy>
  <dcterms:created xsi:type="dcterms:W3CDTF">2019-10-22T12:18:22Z</dcterms:created>
  <dcterms:modified xsi:type="dcterms:W3CDTF">2020-01-17T14:50:04Z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0x01010083875B7BFAFDF64C9394BFB5DCA3161C</vt:lpwstr>
  </property>
</Properties>
</file>