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antho\Risk &amp; Policy Analysts Ltd\HBM4EU 2 - Documents\Reports\Mapping docs\finals\"/>
    </mc:Choice>
  </mc:AlternateContent>
  <xr:revisionPtr revIDLastSave="4" documentId="8_{3E36542B-6698-4A44-9DC8-9C82B7C71D70}" xr6:coauthVersionLast="45" xr6:coauthVersionMax="45" xr10:uidLastSave="{E454818B-3190-4D75-81B9-D988ECF06A09}"/>
  <bookViews>
    <workbookView xWindow="28680" yWindow="-120" windowWidth="24240" windowHeight="13140" firstSheet="1" activeTab="2" xr2:uid="{6FD5A6E4-80A5-4E36-9FEA-5FF0BBDCD9BE}"/>
  </bookViews>
  <sheets>
    <sheet name="Public consultations" sheetId="16" r:id="rId1"/>
    <sheet name="Table 1" sheetId="1" r:id="rId2"/>
    <sheet name="Table 2" sheetId="2" r:id="rId3"/>
    <sheet name="Table 3" sheetId="3" r:id="rId4"/>
    <sheet name="Table 4" sheetId="4" r:id="rId5"/>
    <sheet name="Table 5" sheetId="5" r:id="rId6"/>
    <sheet name="Table 6" sheetId="6" r:id="rId7"/>
    <sheet name="Table 7" sheetId="7" r:id="rId8"/>
    <sheet name="Table 8" sheetId="8" r:id="rId9"/>
    <sheet name="Table 9" sheetId="9" r:id="rId10"/>
    <sheet name="Table 10" sheetId="10" r:id="rId11"/>
    <sheet name="Table 11 Profess+consumer" sheetId="11" r:id="rId12"/>
    <sheet name="Table 12 Class+OSH+waste" sheetId="12" r:id="rId13"/>
    <sheet name="Table 13 Environmental" sheetId="14" r:id="rId14"/>
  </sheets>
  <definedNames>
    <definedName name="_xlnm._FilterDatabase" localSheetId="0" hidden="1">'Public consultations'!$A$2:$I$22</definedName>
    <definedName name="_xlnm._FilterDatabase" localSheetId="1" hidden="1">'Table 1'!$A$3:$H$23</definedName>
    <definedName name="_xlnm._FilterDatabase" localSheetId="10" hidden="1">'Table 10'!$A$3:$H$23</definedName>
    <definedName name="_xlnm._FilterDatabase" localSheetId="11" hidden="1">'Table 11 Profess+consumer'!$A$2:$H$22</definedName>
    <definedName name="_xlnm._FilterDatabase" localSheetId="12" hidden="1">'Table 12 Class+OSH+waste'!$A$2:$H$22</definedName>
    <definedName name="_xlnm._FilterDatabase" localSheetId="13" hidden="1">'Table 13 Environmental'!$A$3:$H$23</definedName>
    <definedName name="_xlnm._FilterDatabase" localSheetId="2" hidden="1">'Table 2'!$A$2:$AF$22</definedName>
    <definedName name="_xlnm._FilterDatabase" localSheetId="3" hidden="1">'Table 3'!$A$2:$H$22</definedName>
    <definedName name="_xlnm._FilterDatabase" localSheetId="4" hidden="1">'Table 4'!$A$2:$H$22</definedName>
    <definedName name="_xlnm._FilterDatabase" localSheetId="5" hidden="1">'Table 5'!$A$2:$H$22</definedName>
    <definedName name="_xlnm._FilterDatabase" localSheetId="6" hidden="1">'Table 6'!$A$2:$H$22</definedName>
    <definedName name="_xlnm._FilterDatabase" localSheetId="7" hidden="1">'Table 7'!$A$2:$H$22</definedName>
    <definedName name="_xlnm._FilterDatabase" localSheetId="8" hidden="1">'Table 8'!$A$2:$H$22</definedName>
    <definedName name="_xlnm._FilterDatabase" localSheetId="9" hidden="1">'Table 9'!$A$2:$H$22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1" i="2" l="1"/>
  <c r="B3" i="2" l="1"/>
  <c r="C3" i="2"/>
  <c r="D3" i="2"/>
  <c r="E3" i="2"/>
  <c r="F3" i="2"/>
  <c r="G3" i="2"/>
  <c r="H3" i="2"/>
  <c r="K3" i="2"/>
  <c r="AH3" i="2"/>
  <c r="AI3" i="2"/>
  <c r="BB3" i="2"/>
  <c r="I3" i="2" s="1"/>
  <c r="BC3" i="2"/>
  <c r="J3" i="2" s="1"/>
  <c r="BD3" i="2"/>
  <c r="L3" i="2" s="1"/>
  <c r="BE3" i="2"/>
  <c r="M3" i="2" s="1"/>
  <c r="BF3" i="2"/>
  <c r="N3" i="2" s="1"/>
  <c r="BG3" i="2"/>
  <c r="O3" i="2" s="1"/>
  <c r="BH3" i="2"/>
  <c r="P3" i="2" s="1"/>
  <c r="BI3" i="2"/>
  <c r="Q3" i="2" s="1"/>
  <c r="BJ3" i="2"/>
  <c r="R3" i="2" s="1"/>
  <c r="BK3" i="2"/>
  <c r="S3" i="2" s="1"/>
  <c r="BL3" i="2"/>
  <c r="T3" i="2" s="1"/>
  <c r="BM3" i="2"/>
  <c r="U3" i="2" s="1"/>
  <c r="BN3" i="2"/>
  <c r="V3" i="2" s="1"/>
  <c r="BO3" i="2"/>
  <c r="W3" i="2" s="1"/>
  <c r="BP3" i="2"/>
  <c r="X3" i="2" s="1"/>
  <c r="BQ3" i="2"/>
  <c r="Y3" i="2" s="1"/>
  <c r="BR3" i="2"/>
  <c r="Z3" i="2" s="1"/>
  <c r="BS3" i="2"/>
  <c r="AA3" i="2" s="1"/>
  <c r="BU3" i="2"/>
  <c r="AC3" i="2" s="1"/>
  <c r="BV3" i="2"/>
  <c r="AD3" i="2" s="1"/>
  <c r="BW3" i="2"/>
  <c r="AE3" i="2" s="1"/>
  <c r="BX3" i="2"/>
  <c r="AF3" i="2" s="1"/>
  <c r="B4" i="2"/>
  <c r="C4" i="2"/>
  <c r="D4" i="2"/>
  <c r="E4" i="2"/>
  <c r="F4" i="2"/>
  <c r="G4" i="2"/>
  <c r="H4" i="2"/>
  <c r="K4" i="2"/>
  <c r="AH4" i="2"/>
  <c r="AI4" i="2"/>
  <c r="BB4" i="2"/>
  <c r="I4" i="2" s="1"/>
  <c r="BC4" i="2"/>
  <c r="J4" i="2" s="1"/>
  <c r="BD4" i="2"/>
  <c r="L4" i="2" s="1"/>
  <c r="BE4" i="2"/>
  <c r="M4" i="2" s="1"/>
  <c r="BF4" i="2"/>
  <c r="N4" i="2" s="1"/>
  <c r="BG4" i="2"/>
  <c r="O4" i="2" s="1"/>
  <c r="BH4" i="2"/>
  <c r="P4" i="2" s="1"/>
  <c r="BI4" i="2"/>
  <c r="Q4" i="2" s="1"/>
  <c r="BJ4" i="2"/>
  <c r="R4" i="2" s="1"/>
  <c r="BK4" i="2"/>
  <c r="S4" i="2" s="1"/>
  <c r="BL4" i="2"/>
  <c r="T4" i="2" s="1"/>
  <c r="BM4" i="2"/>
  <c r="U4" i="2" s="1"/>
  <c r="BN4" i="2"/>
  <c r="V4" i="2" s="1"/>
  <c r="BO4" i="2"/>
  <c r="W4" i="2" s="1"/>
  <c r="BP4" i="2"/>
  <c r="X4" i="2" s="1"/>
  <c r="BQ4" i="2"/>
  <c r="Y4" i="2" s="1"/>
  <c r="BR4" i="2"/>
  <c r="Z4" i="2" s="1"/>
  <c r="BS4" i="2"/>
  <c r="AA4" i="2" s="1"/>
  <c r="BU4" i="2"/>
  <c r="AC4" i="2" s="1"/>
  <c r="BV4" i="2"/>
  <c r="AD4" i="2" s="1"/>
  <c r="BW4" i="2"/>
  <c r="AE4" i="2" s="1"/>
  <c r="BX4" i="2"/>
  <c r="AF4" i="2" s="1"/>
  <c r="B5" i="2"/>
  <c r="C5" i="2"/>
  <c r="D5" i="2"/>
  <c r="E5" i="2"/>
  <c r="F5" i="2"/>
  <c r="G5" i="2"/>
  <c r="H5" i="2"/>
  <c r="K5" i="2"/>
  <c r="AH5" i="2"/>
  <c r="AI5" i="2"/>
  <c r="BB5" i="2"/>
  <c r="I5" i="2" s="1"/>
  <c r="BC5" i="2"/>
  <c r="J5" i="2" s="1"/>
  <c r="BD5" i="2"/>
  <c r="L5" i="2" s="1"/>
  <c r="BE5" i="2"/>
  <c r="M5" i="2" s="1"/>
  <c r="BF5" i="2"/>
  <c r="N5" i="2" s="1"/>
  <c r="BG5" i="2"/>
  <c r="O5" i="2" s="1"/>
  <c r="BH5" i="2"/>
  <c r="P5" i="2" s="1"/>
  <c r="BI5" i="2"/>
  <c r="Q5" i="2" s="1"/>
  <c r="BJ5" i="2"/>
  <c r="R5" i="2" s="1"/>
  <c r="BK5" i="2"/>
  <c r="S5" i="2" s="1"/>
  <c r="BL5" i="2"/>
  <c r="T5" i="2" s="1"/>
  <c r="BM5" i="2"/>
  <c r="U5" i="2" s="1"/>
  <c r="BN5" i="2"/>
  <c r="V5" i="2" s="1"/>
  <c r="BO5" i="2"/>
  <c r="W5" i="2" s="1"/>
  <c r="BP5" i="2"/>
  <c r="X5" i="2" s="1"/>
  <c r="BQ5" i="2"/>
  <c r="Y5" i="2" s="1"/>
  <c r="BR5" i="2"/>
  <c r="Z5" i="2" s="1"/>
  <c r="BS5" i="2"/>
  <c r="AA5" i="2" s="1"/>
  <c r="BU5" i="2"/>
  <c r="AC5" i="2" s="1"/>
  <c r="BV5" i="2"/>
  <c r="AD5" i="2" s="1"/>
  <c r="BW5" i="2"/>
  <c r="AE5" i="2" s="1"/>
  <c r="BX5" i="2"/>
  <c r="AF5" i="2" s="1"/>
  <c r="B6" i="2"/>
  <c r="C6" i="2"/>
  <c r="D6" i="2"/>
  <c r="E6" i="2"/>
  <c r="F6" i="2"/>
  <c r="G6" i="2"/>
  <c r="H6" i="2"/>
  <c r="K6" i="2"/>
  <c r="AA6" i="2"/>
  <c r="AH6" i="2"/>
  <c r="AI6" i="2"/>
  <c r="BB6" i="2"/>
  <c r="I6" i="2" s="1"/>
  <c r="BC6" i="2"/>
  <c r="J6" i="2" s="1"/>
  <c r="BD6" i="2"/>
  <c r="L6" i="2" s="1"/>
  <c r="BE6" i="2"/>
  <c r="M6" i="2" s="1"/>
  <c r="BF6" i="2"/>
  <c r="N6" i="2" s="1"/>
  <c r="BG6" i="2"/>
  <c r="O6" i="2" s="1"/>
  <c r="BH6" i="2"/>
  <c r="P6" i="2" s="1"/>
  <c r="BI6" i="2"/>
  <c r="Q6" i="2" s="1"/>
  <c r="BJ6" i="2"/>
  <c r="R6" i="2" s="1"/>
  <c r="BK6" i="2"/>
  <c r="S6" i="2" s="1"/>
  <c r="BL6" i="2"/>
  <c r="T6" i="2" s="1"/>
  <c r="BM6" i="2"/>
  <c r="U6" i="2" s="1"/>
  <c r="BN6" i="2"/>
  <c r="V6" i="2" s="1"/>
  <c r="BO6" i="2"/>
  <c r="W6" i="2" s="1"/>
  <c r="BP6" i="2"/>
  <c r="X6" i="2" s="1"/>
  <c r="BQ6" i="2"/>
  <c r="Y6" i="2" s="1"/>
  <c r="BR6" i="2"/>
  <c r="Z6" i="2" s="1"/>
  <c r="BS6" i="2"/>
  <c r="BU6" i="2"/>
  <c r="AC6" i="2" s="1"/>
  <c r="BV6" i="2"/>
  <c r="AD6" i="2" s="1"/>
  <c r="BW6" i="2"/>
  <c r="AE6" i="2" s="1"/>
  <c r="BX6" i="2"/>
  <c r="AF6" i="2" s="1"/>
  <c r="B7" i="2"/>
  <c r="C7" i="2"/>
  <c r="D7" i="2"/>
  <c r="E7" i="2"/>
  <c r="F7" i="2"/>
  <c r="G7" i="2"/>
  <c r="H7" i="2"/>
  <c r="K7" i="2"/>
  <c r="O7" i="2"/>
  <c r="AH7" i="2"/>
  <c r="AI7" i="2"/>
  <c r="BB7" i="2"/>
  <c r="I7" i="2" s="1"/>
  <c r="BC7" i="2"/>
  <c r="J7" i="2" s="1"/>
  <c r="BD7" i="2"/>
  <c r="L7" i="2" s="1"/>
  <c r="BE7" i="2"/>
  <c r="M7" i="2" s="1"/>
  <c r="BF7" i="2"/>
  <c r="N7" i="2" s="1"/>
  <c r="BG7" i="2"/>
  <c r="BH7" i="2"/>
  <c r="P7" i="2" s="1"/>
  <c r="BI7" i="2"/>
  <c r="Q7" i="2" s="1"/>
  <c r="BJ7" i="2"/>
  <c r="R7" i="2" s="1"/>
  <c r="BK7" i="2"/>
  <c r="S7" i="2" s="1"/>
  <c r="BL7" i="2"/>
  <c r="T7" i="2" s="1"/>
  <c r="BM7" i="2"/>
  <c r="U7" i="2" s="1"/>
  <c r="BN7" i="2"/>
  <c r="V7" i="2" s="1"/>
  <c r="BO7" i="2"/>
  <c r="W7" i="2" s="1"/>
  <c r="BP7" i="2"/>
  <c r="X7" i="2" s="1"/>
  <c r="BQ7" i="2"/>
  <c r="Y7" i="2" s="1"/>
  <c r="BR7" i="2"/>
  <c r="Z7" i="2" s="1"/>
  <c r="BS7" i="2"/>
  <c r="AA7" i="2" s="1"/>
  <c r="BU7" i="2"/>
  <c r="AC7" i="2" s="1"/>
  <c r="BV7" i="2"/>
  <c r="AD7" i="2" s="1"/>
  <c r="BW7" i="2"/>
  <c r="AE7" i="2" s="1"/>
  <c r="BX7" i="2"/>
  <c r="AF7" i="2" s="1"/>
  <c r="B8" i="2"/>
  <c r="C8" i="2"/>
  <c r="D8" i="2"/>
  <c r="E8" i="2"/>
  <c r="F8" i="2"/>
  <c r="G8" i="2"/>
  <c r="H8" i="2"/>
  <c r="K8" i="2"/>
  <c r="Q8" i="2"/>
  <c r="W8" i="2"/>
  <c r="AH8" i="2"/>
  <c r="AI8" i="2"/>
  <c r="BB8" i="2"/>
  <c r="I8" i="2" s="1"/>
  <c r="BC8" i="2"/>
  <c r="J8" i="2" s="1"/>
  <c r="BD8" i="2"/>
  <c r="L8" i="2" s="1"/>
  <c r="BE8" i="2"/>
  <c r="M8" i="2" s="1"/>
  <c r="BF8" i="2"/>
  <c r="N8" i="2" s="1"/>
  <c r="BG8" i="2"/>
  <c r="O8" i="2" s="1"/>
  <c r="BH8" i="2"/>
  <c r="P8" i="2" s="1"/>
  <c r="BI8" i="2"/>
  <c r="BJ8" i="2"/>
  <c r="R8" i="2" s="1"/>
  <c r="BK8" i="2"/>
  <c r="S8" i="2" s="1"/>
  <c r="BL8" i="2"/>
  <c r="T8" i="2" s="1"/>
  <c r="BM8" i="2"/>
  <c r="U8" i="2" s="1"/>
  <c r="BN8" i="2"/>
  <c r="V8" i="2" s="1"/>
  <c r="BO8" i="2"/>
  <c r="BP8" i="2"/>
  <c r="X8" i="2" s="1"/>
  <c r="BQ8" i="2"/>
  <c r="Y8" i="2" s="1"/>
  <c r="BR8" i="2"/>
  <c r="Z8" i="2" s="1"/>
  <c r="BS8" i="2"/>
  <c r="AA8" i="2" s="1"/>
  <c r="BU8" i="2"/>
  <c r="AC8" i="2" s="1"/>
  <c r="BV8" i="2"/>
  <c r="AD8" i="2" s="1"/>
  <c r="BW8" i="2"/>
  <c r="AE8" i="2" s="1"/>
  <c r="BX8" i="2"/>
  <c r="AF8" i="2" s="1"/>
  <c r="B9" i="2"/>
  <c r="C9" i="2"/>
  <c r="D9" i="2"/>
  <c r="E9" i="2"/>
  <c r="F9" i="2"/>
  <c r="G9" i="2"/>
  <c r="H9" i="2"/>
  <c r="K9" i="2"/>
  <c r="U9" i="2"/>
  <c r="AH9" i="2"/>
  <c r="AI9" i="2"/>
  <c r="BB9" i="2"/>
  <c r="I9" i="2" s="1"/>
  <c r="BC9" i="2"/>
  <c r="J9" i="2" s="1"/>
  <c r="BD9" i="2"/>
  <c r="L9" i="2" s="1"/>
  <c r="BE9" i="2"/>
  <c r="M9" i="2" s="1"/>
  <c r="BF9" i="2"/>
  <c r="N9" i="2" s="1"/>
  <c r="BG9" i="2"/>
  <c r="O9" i="2" s="1"/>
  <c r="BH9" i="2"/>
  <c r="P9" i="2" s="1"/>
  <c r="BI9" i="2"/>
  <c r="Q9" i="2" s="1"/>
  <c r="BJ9" i="2"/>
  <c r="R9" i="2" s="1"/>
  <c r="BK9" i="2"/>
  <c r="S9" i="2" s="1"/>
  <c r="BL9" i="2"/>
  <c r="T9" i="2" s="1"/>
  <c r="BM9" i="2"/>
  <c r="BN9" i="2"/>
  <c r="V9" i="2" s="1"/>
  <c r="BO9" i="2"/>
  <c r="W9" i="2" s="1"/>
  <c r="BP9" i="2"/>
  <c r="X9" i="2" s="1"/>
  <c r="BQ9" i="2"/>
  <c r="Y9" i="2" s="1"/>
  <c r="BR9" i="2"/>
  <c r="Z9" i="2" s="1"/>
  <c r="BS9" i="2"/>
  <c r="AA9" i="2" s="1"/>
  <c r="BU9" i="2"/>
  <c r="AC9" i="2" s="1"/>
  <c r="BV9" i="2"/>
  <c r="AD9" i="2" s="1"/>
  <c r="BW9" i="2"/>
  <c r="AE9" i="2" s="1"/>
  <c r="BX9" i="2"/>
  <c r="AF9" i="2" s="1"/>
  <c r="B10" i="2"/>
  <c r="C10" i="2"/>
  <c r="D10" i="2"/>
  <c r="E10" i="2"/>
  <c r="F10" i="2"/>
  <c r="G10" i="2"/>
  <c r="H10" i="2"/>
  <c r="K10" i="2"/>
  <c r="AH10" i="2"/>
  <c r="AI10" i="2"/>
  <c r="BB10" i="2"/>
  <c r="I10" i="2" s="1"/>
  <c r="BC10" i="2"/>
  <c r="J10" i="2" s="1"/>
  <c r="BD10" i="2"/>
  <c r="L10" i="2" s="1"/>
  <c r="BE10" i="2"/>
  <c r="M10" i="2" s="1"/>
  <c r="BF10" i="2"/>
  <c r="N10" i="2" s="1"/>
  <c r="BG10" i="2"/>
  <c r="O10" i="2" s="1"/>
  <c r="BH10" i="2"/>
  <c r="P10" i="2" s="1"/>
  <c r="BI10" i="2"/>
  <c r="Q10" i="2" s="1"/>
  <c r="BJ10" i="2"/>
  <c r="R10" i="2" s="1"/>
  <c r="BK10" i="2"/>
  <c r="S10" i="2" s="1"/>
  <c r="BL10" i="2"/>
  <c r="T10" i="2" s="1"/>
  <c r="BM10" i="2"/>
  <c r="U10" i="2" s="1"/>
  <c r="BN10" i="2"/>
  <c r="V10" i="2" s="1"/>
  <c r="BO10" i="2"/>
  <c r="W10" i="2" s="1"/>
  <c r="BP10" i="2"/>
  <c r="X10" i="2" s="1"/>
  <c r="BQ10" i="2"/>
  <c r="Y10" i="2" s="1"/>
  <c r="BR10" i="2"/>
  <c r="Z10" i="2" s="1"/>
  <c r="BS10" i="2"/>
  <c r="AA10" i="2" s="1"/>
  <c r="BU10" i="2"/>
  <c r="AC10" i="2" s="1"/>
  <c r="BV10" i="2"/>
  <c r="AD10" i="2" s="1"/>
  <c r="BW10" i="2"/>
  <c r="AE10" i="2" s="1"/>
  <c r="BX10" i="2"/>
  <c r="AF10" i="2" s="1"/>
  <c r="B11" i="2"/>
  <c r="C11" i="2"/>
  <c r="D11" i="2"/>
  <c r="E11" i="2"/>
  <c r="F11" i="2"/>
  <c r="G11" i="2"/>
  <c r="H11" i="2"/>
  <c r="K11" i="2"/>
  <c r="P11" i="2"/>
  <c r="AH11" i="2"/>
  <c r="AI11" i="2"/>
  <c r="BB11" i="2"/>
  <c r="I11" i="2" s="1"/>
  <c r="BC11" i="2"/>
  <c r="J11" i="2" s="1"/>
  <c r="BD11" i="2"/>
  <c r="L11" i="2" s="1"/>
  <c r="BE11" i="2"/>
  <c r="M11" i="2" s="1"/>
  <c r="BF11" i="2"/>
  <c r="N11" i="2" s="1"/>
  <c r="BG11" i="2"/>
  <c r="O11" i="2" s="1"/>
  <c r="BH11" i="2"/>
  <c r="BI11" i="2"/>
  <c r="Q11" i="2" s="1"/>
  <c r="BJ11" i="2"/>
  <c r="R11" i="2" s="1"/>
  <c r="BK11" i="2"/>
  <c r="S11" i="2" s="1"/>
  <c r="BL11" i="2"/>
  <c r="T11" i="2" s="1"/>
  <c r="BM11" i="2"/>
  <c r="U11" i="2" s="1"/>
  <c r="BN11" i="2"/>
  <c r="V11" i="2" s="1"/>
  <c r="BO11" i="2"/>
  <c r="W11" i="2" s="1"/>
  <c r="BP11" i="2"/>
  <c r="X11" i="2" s="1"/>
  <c r="BQ11" i="2"/>
  <c r="Y11" i="2" s="1"/>
  <c r="BR11" i="2"/>
  <c r="Z11" i="2" s="1"/>
  <c r="BS11" i="2"/>
  <c r="AA11" i="2" s="1"/>
  <c r="BU11" i="2"/>
  <c r="AC11" i="2" s="1"/>
  <c r="BV11" i="2"/>
  <c r="AD11" i="2" s="1"/>
  <c r="BW11" i="2"/>
  <c r="AE11" i="2" s="1"/>
  <c r="BX11" i="2"/>
  <c r="AF11" i="2" s="1"/>
  <c r="B12" i="2"/>
  <c r="C12" i="2"/>
  <c r="D12" i="2"/>
  <c r="E12" i="2"/>
  <c r="F12" i="2"/>
  <c r="G12" i="2"/>
  <c r="H12" i="2"/>
  <c r="K12" i="2"/>
  <c r="AH12" i="2"/>
  <c r="AI12" i="2"/>
  <c r="BB12" i="2"/>
  <c r="I12" i="2" s="1"/>
  <c r="BC12" i="2"/>
  <c r="J12" i="2" s="1"/>
  <c r="BD12" i="2"/>
  <c r="L12" i="2" s="1"/>
  <c r="BE12" i="2"/>
  <c r="M12" i="2" s="1"/>
  <c r="BF12" i="2"/>
  <c r="N12" i="2" s="1"/>
  <c r="BG12" i="2"/>
  <c r="O12" i="2" s="1"/>
  <c r="BH12" i="2"/>
  <c r="P12" i="2" s="1"/>
  <c r="BI12" i="2"/>
  <c r="Q12" i="2" s="1"/>
  <c r="BJ12" i="2"/>
  <c r="R12" i="2" s="1"/>
  <c r="BK12" i="2"/>
  <c r="S12" i="2" s="1"/>
  <c r="BL12" i="2"/>
  <c r="T12" i="2" s="1"/>
  <c r="BM12" i="2"/>
  <c r="U12" i="2" s="1"/>
  <c r="BN12" i="2"/>
  <c r="V12" i="2" s="1"/>
  <c r="BO12" i="2"/>
  <c r="W12" i="2" s="1"/>
  <c r="BP12" i="2"/>
  <c r="X12" i="2" s="1"/>
  <c r="BQ12" i="2"/>
  <c r="Y12" i="2" s="1"/>
  <c r="BR12" i="2"/>
  <c r="Z12" i="2" s="1"/>
  <c r="BS12" i="2"/>
  <c r="AA12" i="2" s="1"/>
  <c r="BU12" i="2"/>
  <c r="AC12" i="2" s="1"/>
  <c r="BV12" i="2"/>
  <c r="AD12" i="2" s="1"/>
  <c r="BW12" i="2"/>
  <c r="AE12" i="2" s="1"/>
  <c r="BX12" i="2"/>
  <c r="AF12" i="2" s="1"/>
  <c r="B13" i="2"/>
  <c r="C13" i="2"/>
  <c r="D13" i="2"/>
  <c r="E13" i="2"/>
  <c r="F13" i="2"/>
  <c r="G13" i="2"/>
  <c r="H13" i="2"/>
  <c r="K13" i="2"/>
  <c r="AH13" i="2"/>
  <c r="AI13" i="2"/>
  <c r="BB13" i="2"/>
  <c r="I13" i="2" s="1"/>
  <c r="BC13" i="2"/>
  <c r="J13" i="2" s="1"/>
  <c r="BD13" i="2"/>
  <c r="L13" i="2" s="1"/>
  <c r="BE13" i="2"/>
  <c r="M13" i="2" s="1"/>
  <c r="BF13" i="2"/>
  <c r="N13" i="2" s="1"/>
  <c r="BG13" i="2"/>
  <c r="O13" i="2" s="1"/>
  <c r="BH13" i="2"/>
  <c r="P13" i="2" s="1"/>
  <c r="BI13" i="2"/>
  <c r="Q13" i="2" s="1"/>
  <c r="BJ13" i="2"/>
  <c r="R13" i="2" s="1"/>
  <c r="BK13" i="2"/>
  <c r="S13" i="2" s="1"/>
  <c r="BL13" i="2"/>
  <c r="T13" i="2" s="1"/>
  <c r="BM13" i="2"/>
  <c r="U13" i="2" s="1"/>
  <c r="BN13" i="2"/>
  <c r="V13" i="2" s="1"/>
  <c r="BO13" i="2"/>
  <c r="W13" i="2" s="1"/>
  <c r="BP13" i="2"/>
  <c r="X13" i="2" s="1"/>
  <c r="BQ13" i="2"/>
  <c r="Y13" i="2" s="1"/>
  <c r="BR13" i="2"/>
  <c r="Z13" i="2" s="1"/>
  <c r="BS13" i="2"/>
  <c r="AA13" i="2" s="1"/>
  <c r="BU13" i="2"/>
  <c r="AC13" i="2" s="1"/>
  <c r="BV13" i="2"/>
  <c r="AD13" i="2" s="1"/>
  <c r="BW13" i="2"/>
  <c r="AE13" i="2" s="1"/>
  <c r="BX13" i="2"/>
  <c r="AF13" i="2" s="1"/>
  <c r="B14" i="2"/>
  <c r="C14" i="2"/>
  <c r="D14" i="2"/>
  <c r="E14" i="2"/>
  <c r="F14" i="2"/>
  <c r="G14" i="2"/>
  <c r="H14" i="2"/>
  <c r="K14" i="2"/>
  <c r="AH14" i="2"/>
  <c r="AI14" i="2"/>
  <c r="BB14" i="2"/>
  <c r="I14" i="2" s="1"/>
  <c r="BC14" i="2"/>
  <c r="J14" i="2" s="1"/>
  <c r="BD14" i="2"/>
  <c r="L14" i="2" s="1"/>
  <c r="BE14" i="2"/>
  <c r="M14" i="2" s="1"/>
  <c r="BF14" i="2"/>
  <c r="N14" i="2" s="1"/>
  <c r="BG14" i="2"/>
  <c r="O14" i="2" s="1"/>
  <c r="BH14" i="2"/>
  <c r="P14" i="2" s="1"/>
  <c r="BI14" i="2"/>
  <c r="Q14" i="2" s="1"/>
  <c r="BJ14" i="2"/>
  <c r="R14" i="2" s="1"/>
  <c r="BK14" i="2"/>
  <c r="S14" i="2" s="1"/>
  <c r="BL14" i="2"/>
  <c r="T14" i="2" s="1"/>
  <c r="BM14" i="2"/>
  <c r="U14" i="2" s="1"/>
  <c r="BN14" i="2"/>
  <c r="V14" i="2" s="1"/>
  <c r="BO14" i="2"/>
  <c r="W14" i="2" s="1"/>
  <c r="BP14" i="2"/>
  <c r="X14" i="2" s="1"/>
  <c r="BQ14" i="2"/>
  <c r="Y14" i="2" s="1"/>
  <c r="BR14" i="2"/>
  <c r="Z14" i="2" s="1"/>
  <c r="BS14" i="2"/>
  <c r="AA14" i="2" s="1"/>
  <c r="BU14" i="2"/>
  <c r="AC14" i="2" s="1"/>
  <c r="BV14" i="2"/>
  <c r="AD14" i="2" s="1"/>
  <c r="BW14" i="2"/>
  <c r="AE14" i="2" s="1"/>
  <c r="BX14" i="2"/>
  <c r="AF14" i="2" s="1"/>
  <c r="B15" i="2"/>
  <c r="C15" i="2"/>
  <c r="D15" i="2"/>
  <c r="E15" i="2"/>
  <c r="F15" i="2"/>
  <c r="G15" i="2"/>
  <c r="H15" i="2"/>
  <c r="K15" i="2"/>
  <c r="AH15" i="2"/>
  <c r="AI15" i="2"/>
  <c r="BB15" i="2"/>
  <c r="I15" i="2" s="1"/>
  <c r="BC15" i="2"/>
  <c r="J15" i="2" s="1"/>
  <c r="BD15" i="2"/>
  <c r="L15" i="2" s="1"/>
  <c r="BE15" i="2"/>
  <c r="M15" i="2" s="1"/>
  <c r="BF15" i="2"/>
  <c r="N15" i="2" s="1"/>
  <c r="BG15" i="2"/>
  <c r="O15" i="2" s="1"/>
  <c r="BH15" i="2"/>
  <c r="P15" i="2" s="1"/>
  <c r="BI15" i="2"/>
  <c r="Q15" i="2" s="1"/>
  <c r="BJ15" i="2"/>
  <c r="R15" i="2" s="1"/>
  <c r="BK15" i="2"/>
  <c r="S15" i="2" s="1"/>
  <c r="BL15" i="2"/>
  <c r="T15" i="2" s="1"/>
  <c r="BM15" i="2"/>
  <c r="U15" i="2" s="1"/>
  <c r="BN15" i="2"/>
  <c r="V15" i="2" s="1"/>
  <c r="BO15" i="2"/>
  <c r="W15" i="2" s="1"/>
  <c r="BP15" i="2"/>
  <c r="X15" i="2" s="1"/>
  <c r="BQ15" i="2"/>
  <c r="Y15" i="2" s="1"/>
  <c r="BR15" i="2"/>
  <c r="Z15" i="2" s="1"/>
  <c r="BS15" i="2"/>
  <c r="AA15" i="2" s="1"/>
  <c r="BU15" i="2"/>
  <c r="AC15" i="2" s="1"/>
  <c r="BV15" i="2"/>
  <c r="AD15" i="2" s="1"/>
  <c r="BW15" i="2"/>
  <c r="AE15" i="2" s="1"/>
  <c r="BX15" i="2"/>
  <c r="AF15" i="2" s="1"/>
  <c r="B16" i="2"/>
  <c r="C16" i="2"/>
  <c r="D16" i="2"/>
  <c r="E16" i="2"/>
  <c r="F16" i="2"/>
  <c r="G16" i="2"/>
  <c r="H16" i="2"/>
  <c r="K16" i="2"/>
  <c r="AH16" i="2"/>
  <c r="AI16" i="2"/>
  <c r="BB16" i="2"/>
  <c r="I16" i="2" s="1"/>
  <c r="BC16" i="2"/>
  <c r="J16" i="2" s="1"/>
  <c r="BD16" i="2"/>
  <c r="L16" i="2" s="1"/>
  <c r="BE16" i="2"/>
  <c r="M16" i="2" s="1"/>
  <c r="BF16" i="2"/>
  <c r="N16" i="2" s="1"/>
  <c r="BG16" i="2"/>
  <c r="O16" i="2" s="1"/>
  <c r="BH16" i="2"/>
  <c r="P16" i="2" s="1"/>
  <c r="BI16" i="2"/>
  <c r="Q16" i="2" s="1"/>
  <c r="BJ16" i="2"/>
  <c r="R16" i="2" s="1"/>
  <c r="BK16" i="2"/>
  <c r="S16" i="2" s="1"/>
  <c r="BL16" i="2"/>
  <c r="T16" i="2" s="1"/>
  <c r="BM16" i="2"/>
  <c r="U16" i="2" s="1"/>
  <c r="BN16" i="2"/>
  <c r="V16" i="2" s="1"/>
  <c r="BO16" i="2"/>
  <c r="W16" i="2" s="1"/>
  <c r="BP16" i="2"/>
  <c r="X16" i="2" s="1"/>
  <c r="BQ16" i="2"/>
  <c r="Y16" i="2" s="1"/>
  <c r="BR16" i="2"/>
  <c r="Z16" i="2" s="1"/>
  <c r="BS16" i="2"/>
  <c r="AA16" i="2" s="1"/>
  <c r="BU16" i="2"/>
  <c r="AC16" i="2" s="1"/>
  <c r="BV16" i="2"/>
  <c r="AD16" i="2" s="1"/>
  <c r="BW16" i="2"/>
  <c r="AE16" i="2" s="1"/>
  <c r="BX16" i="2"/>
  <c r="AF16" i="2" s="1"/>
  <c r="B17" i="2"/>
  <c r="C17" i="2"/>
  <c r="D17" i="2"/>
  <c r="E17" i="2"/>
  <c r="F17" i="2"/>
  <c r="G17" i="2"/>
  <c r="H17" i="2"/>
  <c r="K17" i="2"/>
  <c r="AH17" i="2"/>
  <c r="AI17" i="2"/>
  <c r="BB17" i="2"/>
  <c r="I17" i="2" s="1"/>
  <c r="BC17" i="2"/>
  <c r="J17" i="2" s="1"/>
  <c r="BD17" i="2"/>
  <c r="L17" i="2" s="1"/>
  <c r="BE17" i="2"/>
  <c r="M17" i="2" s="1"/>
  <c r="BF17" i="2"/>
  <c r="N17" i="2" s="1"/>
  <c r="BG17" i="2"/>
  <c r="O17" i="2" s="1"/>
  <c r="BH17" i="2"/>
  <c r="P17" i="2" s="1"/>
  <c r="BI17" i="2"/>
  <c r="Q17" i="2" s="1"/>
  <c r="BJ17" i="2"/>
  <c r="R17" i="2" s="1"/>
  <c r="BK17" i="2"/>
  <c r="S17" i="2" s="1"/>
  <c r="BL17" i="2"/>
  <c r="T17" i="2" s="1"/>
  <c r="BM17" i="2"/>
  <c r="U17" i="2" s="1"/>
  <c r="BN17" i="2"/>
  <c r="V17" i="2" s="1"/>
  <c r="BO17" i="2"/>
  <c r="W17" i="2" s="1"/>
  <c r="BP17" i="2"/>
  <c r="X17" i="2" s="1"/>
  <c r="BQ17" i="2"/>
  <c r="Y17" i="2" s="1"/>
  <c r="BR17" i="2"/>
  <c r="Z17" i="2" s="1"/>
  <c r="BS17" i="2"/>
  <c r="AA17" i="2" s="1"/>
  <c r="BU17" i="2"/>
  <c r="AC17" i="2" s="1"/>
  <c r="BV17" i="2"/>
  <c r="AD17" i="2" s="1"/>
  <c r="BW17" i="2"/>
  <c r="AE17" i="2" s="1"/>
  <c r="BX17" i="2"/>
  <c r="AF17" i="2" s="1"/>
  <c r="B18" i="2"/>
  <c r="C18" i="2"/>
  <c r="D18" i="2"/>
  <c r="E18" i="2"/>
  <c r="F18" i="2"/>
  <c r="G18" i="2"/>
  <c r="H18" i="2"/>
  <c r="K18" i="2"/>
  <c r="AH18" i="2"/>
  <c r="AI18" i="2"/>
  <c r="BB18" i="2"/>
  <c r="I18" i="2" s="1"/>
  <c r="BC18" i="2"/>
  <c r="J18" i="2" s="1"/>
  <c r="BD18" i="2"/>
  <c r="L18" i="2" s="1"/>
  <c r="BE18" i="2"/>
  <c r="M18" i="2" s="1"/>
  <c r="BF18" i="2"/>
  <c r="N18" i="2" s="1"/>
  <c r="BG18" i="2"/>
  <c r="O18" i="2" s="1"/>
  <c r="BH18" i="2"/>
  <c r="P18" i="2" s="1"/>
  <c r="BI18" i="2"/>
  <c r="Q18" i="2" s="1"/>
  <c r="BJ18" i="2"/>
  <c r="R18" i="2" s="1"/>
  <c r="BK18" i="2"/>
  <c r="S18" i="2" s="1"/>
  <c r="BL18" i="2"/>
  <c r="T18" i="2" s="1"/>
  <c r="BM18" i="2"/>
  <c r="U18" i="2" s="1"/>
  <c r="BN18" i="2"/>
  <c r="V18" i="2" s="1"/>
  <c r="BO18" i="2"/>
  <c r="W18" i="2" s="1"/>
  <c r="BP18" i="2"/>
  <c r="X18" i="2" s="1"/>
  <c r="BQ18" i="2"/>
  <c r="Y18" i="2" s="1"/>
  <c r="BR18" i="2"/>
  <c r="Z18" i="2" s="1"/>
  <c r="BS18" i="2"/>
  <c r="AA18" i="2" s="1"/>
  <c r="BU18" i="2"/>
  <c r="AC18" i="2" s="1"/>
  <c r="BV18" i="2"/>
  <c r="AD18" i="2" s="1"/>
  <c r="BW18" i="2"/>
  <c r="AE18" i="2" s="1"/>
  <c r="BX18" i="2"/>
  <c r="AF18" i="2" s="1"/>
  <c r="B19" i="2"/>
  <c r="C19" i="2"/>
  <c r="D19" i="2"/>
  <c r="E19" i="2"/>
  <c r="F19" i="2"/>
  <c r="G19" i="2"/>
  <c r="H19" i="2"/>
  <c r="K19" i="2"/>
  <c r="AH19" i="2"/>
  <c r="AI19" i="2"/>
  <c r="BB19" i="2"/>
  <c r="I19" i="2" s="1"/>
  <c r="BC19" i="2"/>
  <c r="J19" i="2" s="1"/>
  <c r="BD19" i="2"/>
  <c r="L19" i="2" s="1"/>
  <c r="BE19" i="2"/>
  <c r="M19" i="2" s="1"/>
  <c r="BF19" i="2"/>
  <c r="N19" i="2" s="1"/>
  <c r="BG19" i="2"/>
  <c r="O19" i="2" s="1"/>
  <c r="BH19" i="2"/>
  <c r="P19" i="2" s="1"/>
  <c r="BI19" i="2"/>
  <c r="Q19" i="2" s="1"/>
  <c r="BJ19" i="2"/>
  <c r="R19" i="2" s="1"/>
  <c r="BK19" i="2"/>
  <c r="S19" i="2" s="1"/>
  <c r="BL19" i="2"/>
  <c r="T19" i="2" s="1"/>
  <c r="BM19" i="2"/>
  <c r="U19" i="2" s="1"/>
  <c r="BN19" i="2"/>
  <c r="V19" i="2" s="1"/>
  <c r="BO19" i="2"/>
  <c r="W19" i="2" s="1"/>
  <c r="BP19" i="2"/>
  <c r="X19" i="2" s="1"/>
  <c r="BQ19" i="2"/>
  <c r="Y19" i="2" s="1"/>
  <c r="BR19" i="2"/>
  <c r="Z19" i="2" s="1"/>
  <c r="BS19" i="2"/>
  <c r="AA19" i="2" s="1"/>
  <c r="BU19" i="2"/>
  <c r="AC19" i="2" s="1"/>
  <c r="BV19" i="2"/>
  <c r="AD19" i="2" s="1"/>
  <c r="BW19" i="2"/>
  <c r="AE19" i="2" s="1"/>
  <c r="BX19" i="2"/>
  <c r="AF19" i="2" s="1"/>
  <c r="B20" i="2"/>
  <c r="C20" i="2"/>
  <c r="D20" i="2"/>
  <c r="E20" i="2"/>
  <c r="F20" i="2"/>
  <c r="G20" i="2"/>
  <c r="H20" i="2"/>
  <c r="K20" i="2"/>
  <c r="AA20" i="2"/>
  <c r="AH20" i="2"/>
  <c r="AI20" i="2"/>
  <c r="BB20" i="2"/>
  <c r="I20" i="2" s="1"/>
  <c r="BC20" i="2"/>
  <c r="J20" i="2" s="1"/>
  <c r="BD20" i="2"/>
  <c r="L20" i="2" s="1"/>
  <c r="BE20" i="2"/>
  <c r="M20" i="2" s="1"/>
  <c r="BF20" i="2"/>
  <c r="N20" i="2" s="1"/>
  <c r="BG20" i="2"/>
  <c r="O20" i="2" s="1"/>
  <c r="BH20" i="2"/>
  <c r="P20" i="2" s="1"/>
  <c r="BI20" i="2"/>
  <c r="Q20" i="2" s="1"/>
  <c r="BJ20" i="2"/>
  <c r="R20" i="2" s="1"/>
  <c r="BK20" i="2"/>
  <c r="S20" i="2" s="1"/>
  <c r="BL20" i="2"/>
  <c r="T20" i="2" s="1"/>
  <c r="BM20" i="2"/>
  <c r="U20" i="2" s="1"/>
  <c r="BN20" i="2"/>
  <c r="V20" i="2" s="1"/>
  <c r="BO20" i="2"/>
  <c r="W20" i="2" s="1"/>
  <c r="BP20" i="2"/>
  <c r="X20" i="2" s="1"/>
  <c r="BQ20" i="2"/>
  <c r="Y20" i="2" s="1"/>
  <c r="BR20" i="2"/>
  <c r="Z20" i="2" s="1"/>
  <c r="BS20" i="2"/>
  <c r="BU20" i="2"/>
  <c r="AC20" i="2" s="1"/>
  <c r="BV20" i="2"/>
  <c r="AD20" i="2" s="1"/>
  <c r="BW20" i="2"/>
  <c r="AE20" i="2" s="1"/>
  <c r="BX20" i="2"/>
  <c r="AF20" i="2" s="1"/>
  <c r="B21" i="2"/>
  <c r="C21" i="2"/>
  <c r="D21" i="2"/>
  <c r="E21" i="2"/>
  <c r="G21" i="2"/>
  <c r="H21" i="2"/>
  <c r="K21" i="2"/>
  <c r="AA21" i="2"/>
  <c r="AH21" i="2"/>
  <c r="AI21" i="2"/>
  <c r="BB21" i="2"/>
  <c r="I21" i="2" s="1"/>
  <c r="BC21" i="2"/>
  <c r="J21" i="2" s="1"/>
  <c r="BD21" i="2"/>
  <c r="L21" i="2" s="1"/>
  <c r="BE21" i="2"/>
  <c r="M21" i="2" s="1"/>
  <c r="BF21" i="2"/>
  <c r="N21" i="2" s="1"/>
  <c r="BG21" i="2"/>
  <c r="O21" i="2" s="1"/>
  <c r="BH21" i="2"/>
  <c r="P21" i="2" s="1"/>
  <c r="BI21" i="2"/>
  <c r="Q21" i="2" s="1"/>
  <c r="BJ21" i="2"/>
  <c r="R21" i="2" s="1"/>
  <c r="BK21" i="2"/>
  <c r="S21" i="2" s="1"/>
  <c r="BL21" i="2"/>
  <c r="T21" i="2" s="1"/>
  <c r="BM21" i="2"/>
  <c r="U21" i="2" s="1"/>
  <c r="BN21" i="2"/>
  <c r="V21" i="2" s="1"/>
  <c r="BO21" i="2"/>
  <c r="W21" i="2" s="1"/>
  <c r="BP21" i="2"/>
  <c r="X21" i="2" s="1"/>
  <c r="BQ21" i="2"/>
  <c r="Y21" i="2" s="1"/>
  <c r="BR21" i="2"/>
  <c r="Z21" i="2" s="1"/>
  <c r="BS21" i="2"/>
  <c r="BU21" i="2"/>
  <c r="AC21" i="2" s="1"/>
  <c r="BV21" i="2"/>
  <c r="AD21" i="2" s="1"/>
  <c r="BW21" i="2"/>
  <c r="AE21" i="2" s="1"/>
  <c r="BX21" i="2"/>
  <c r="AF21" i="2" s="1"/>
  <c r="B22" i="2"/>
  <c r="C22" i="2"/>
  <c r="D22" i="2"/>
  <c r="E22" i="2"/>
  <c r="F22" i="2"/>
  <c r="G22" i="2"/>
  <c r="H22" i="2"/>
  <c r="K22" i="2"/>
  <c r="U22" i="2"/>
  <c r="AH22" i="2"/>
  <c r="AI22" i="2"/>
  <c r="BB22" i="2"/>
  <c r="I22" i="2" s="1"/>
  <c r="BC22" i="2"/>
  <c r="J22" i="2" s="1"/>
  <c r="BD22" i="2"/>
  <c r="L22" i="2" s="1"/>
  <c r="BE22" i="2"/>
  <c r="M22" i="2" s="1"/>
  <c r="BF22" i="2"/>
  <c r="N22" i="2" s="1"/>
  <c r="BG22" i="2"/>
  <c r="O22" i="2" s="1"/>
  <c r="BH22" i="2"/>
  <c r="P22" i="2" s="1"/>
  <c r="BI22" i="2"/>
  <c r="Q22" i="2" s="1"/>
  <c r="BJ22" i="2"/>
  <c r="R22" i="2" s="1"/>
  <c r="BK22" i="2"/>
  <c r="S22" i="2" s="1"/>
  <c r="BL22" i="2"/>
  <c r="T22" i="2" s="1"/>
  <c r="BM22" i="2"/>
  <c r="BN22" i="2"/>
  <c r="V22" i="2" s="1"/>
  <c r="BO22" i="2"/>
  <c r="W22" i="2" s="1"/>
  <c r="BP22" i="2"/>
  <c r="X22" i="2" s="1"/>
  <c r="BQ22" i="2"/>
  <c r="Y22" i="2" s="1"/>
  <c r="BR22" i="2"/>
  <c r="Z22" i="2" s="1"/>
  <c r="BS22" i="2"/>
  <c r="AA22" i="2" s="1"/>
  <c r="BU22" i="2"/>
  <c r="AC22" i="2" s="1"/>
  <c r="BV22" i="2"/>
  <c r="AD22" i="2" s="1"/>
  <c r="BW22" i="2"/>
  <c r="AE22" i="2" s="1"/>
  <c r="BX22" i="2"/>
  <c r="AF22" i="2" s="1"/>
  <c r="B4" i="3" l="1"/>
  <c r="B5" i="3"/>
  <c r="B6" i="3"/>
  <c r="B7" i="3"/>
  <c r="B8" i="3"/>
  <c r="B9" i="3"/>
  <c r="B10" i="3"/>
  <c r="B11" i="3"/>
  <c r="B12" i="3"/>
  <c r="B13" i="3"/>
  <c r="B14" i="3"/>
  <c r="B15" i="3"/>
  <c r="B16" i="3"/>
  <c r="B17" i="3"/>
  <c r="B18" i="3"/>
  <c r="B19" i="3"/>
  <c r="B20" i="3"/>
  <c r="B21" i="3"/>
  <c r="B22" i="3"/>
  <c r="B3" i="3"/>
  <c r="I22" i="16" l="1"/>
  <c r="H22" i="16"/>
  <c r="G22" i="16"/>
  <c r="F22" i="16"/>
  <c r="E22" i="16"/>
  <c r="D22" i="16"/>
  <c r="C22" i="16"/>
  <c r="I21" i="16"/>
  <c r="H21" i="16"/>
  <c r="G21" i="16"/>
  <c r="F21" i="16"/>
  <c r="E21" i="16"/>
  <c r="D21" i="16"/>
  <c r="C21" i="16"/>
  <c r="I20" i="16"/>
  <c r="H20" i="16"/>
  <c r="G20" i="16"/>
  <c r="F20" i="16"/>
  <c r="E20" i="16"/>
  <c r="D20" i="16"/>
  <c r="C20" i="16"/>
  <c r="I19" i="16"/>
  <c r="H19" i="16"/>
  <c r="G19" i="16"/>
  <c r="F19" i="16"/>
  <c r="E19" i="16"/>
  <c r="D19" i="16"/>
  <c r="C19" i="16"/>
  <c r="I18" i="16"/>
  <c r="H18" i="16"/>
  <c r="G18" i="16"/>
  <c r="F18" i="16"/>
  <c r="E18" i="16"/>
  <c r="D18" i="16"/>
  <c r="C18" i="16"/>
  <c r="I17" i="16"/>
  <c r="H17" i="16"/>
  <c r="G17" i="16"/>
  <c r="F17" i="16"/>
  <c r="E17" i="16"/>
  <c r="D17" i="16"/>
  <c r="C17" i="16"/>
  <c r="I16" i="16"/>
  <c r="H16" i="16"/>
  <c r="G16" i="16"/>
  <c r="F16" i="16"/>
  <c r="E16" i="16"/>
  <c r="D16" i="16"/>
  <c r="C16" i="16"/>
  <c r="I15" i="16"/>
  <c r="H15" i="16"/>
  <c r="G15" i="16"/>
  <c r="F15" i="16"/>
  <c r="E15" i="16"/>
  <c r="D15" i="16"/>
  <c r="C15" i="16"/>
  <c r="I14" i="16"/>
  <c r="H14" i="16"/>
  <c r="G14" i="16"/>
  <c r="F14" i="16"/>
  <c r="E14" i="16"/>
  <c r="D14" i="16"/>
  <c r="C14" i="16"/>
  <c r="I13" i="16"/>
  <c r="H13" i="16"/>
  <c r="G13" i="16"/>
  <c r="F13" i="16"/>
  <c r="E13" i="16"/>
  <c r="D13" i="16"/>
  <c r="C13" i="16"/>
  <c r="I12" i="16"/>
  <c r="H12" i="16"/>
  <c r="G12" i="16"/>
  <c r="F12" i="16"/>
  <c r="E12" i="16"/>
  <c r="D12" i="16"/>
  <c r="C12" i="16"/>
  <c r="I11" i="16"/>
  <c r="H11" i="16"/>
  <c r="G11" i="16"/>
  <c r="F11" i="16"/>
  <c r="E11" i="16"/>
  <c r="D11" i="16"/>
  <c r="C11" i="16"/>
  <c r="I10" i="16"/>
  <c r="H10" i="16"/>
  <c r="G10" i="16"/>
  <c r="F10" i="16"/>
  <c r="E10" i="16"/>
  <c r="D10" i="16"/>
  <c r="C10" i="16"/>
  <c r="I9" i="16"/>
  <c r="H9" i="16"/>
  <c r="G9" i="16"/>
  <c r="F9" i="16"/>
  <c r="E9" i="16"/>
  <c r="D9" i="16"/>
  <c r="C9" i="16"/>
  <c r="I8" i="16"/>
  <c r="H8" i="16"/>
  <c r="G8" i="16"/>
  <c r="F8" i="16"/>
  <c r="E8" i="16"/>
  <c r="D8" i="16"/>
  <c r="C8" i="16"/>
  <c r="I7" i="16"/>
  <c r="H7" i="16"/>
  <c r="G7" i="16"/>
  <c r="F7" i="16"/>
  <c r="E7" i="16"/>
  <c r="D7" i="16"/>
  <c r="C7" i="16"/>
  <c r="I6" i="16"/>
  <c r="H6" i="16"/>
  <c r="G6" i="16"/>
  <c r="F6" i="16"/>
  <c r="E6" i="16"/>
  <c r="D6" i="16"/>
  <c r="C6" i="16"/>
  <c r="I5" i="16"/>
  <c r="H5" i="16"/>
  <c r="G5" i="16"/>
  <c r="F5" i="16"/>
  <c r="E5" i="16"/>
  <c r="D5" i="16"/>
  <c r="C5" i="16"/>
  <c r="I4" i="16"/>
  <c r="H4" i="16"/>
  <c r="G4" i="16"/>
  <c r="F4" i="16"/>
  <c r="E4" i="16"/>
  <c r="D4" i="16"/>
  <c r="C4" i="16"/>
  <c r="I3" i="16"/>
  <c r="H3" i="16"/>
  <c r="G3" i="16"/>
  <c r="F3" i="16"/>
  <c r="E3" i="16"/>
  <c r="D3" i="16"/>
  <c r="C3" i="16"/>
  <c r="I2" i="16"/>
  <c r="H2" i="16"/>
  <c r="G2" i="16"/>
  <c r="F2" i="16"/>
  <c r="E2" i="16"/>
  <c r="D2" i="16"/>
  <c r="C2" i="16"/>
  <c r="P1" i="16"/>
  <c r="O1" i="16"/>
  <c r="N1" i="16"/>
  <c r="J1" i="16"/>
  <c r="AC22" i="9"/>
  <c r="AB22" i="9"/>
  <c r="AC21" i="9"/>
  <c r="AB21" i="9"/>
  <c r="AC20" i="9"/>
  <c r="AB20" i="9"/>
  <c r="AC19" i="9"/>
  <c r="AB19" i="9"/>
  <c r="AC18" i="9"/>
  <c r="AB18" i="9"/>
  <c r="AC17" i="9"/>
  <c r="AB17" i="9"/>
  <c r="AC16" i="9"/>
  <c r="AB16" i="9"/>
  <c r="AC15" i="9"/>
  <c r="AB15" i="9"/>
  <c r="AC14" i="9"/>
  <c r="AB14" i="9"/>
  <c r="AC13" i="9"/>
  <c r="AB13" i="9"/>
  <c r="AC12" i="9"/>
  <c r="AB12" i="9"/>
  <c r="AC11" i="9"/>
  <c r="AB11" i="9"/>
  <c r="AC10" i="9"/>
  <c r="AB10" i="9"/>
  <c r="AC9" i="9"/>
  <c r="AB9" i="9"/>
  <c r="AC8" i="9"/>
  <c r="AB8" i="9"/>
  <c r="AC7" i="9"/>
  <c r="AB7" i="9"/>
  <c r="AC6" i="9"/>
  <c r="AB6" i="9"/>
  <c r="AC5" i="9"/>
  <c r="AB5" i="9"/>
  <c r="AC4" i="9"/>
  <c r="AB4" i="9"/>
  <c r="AC3" i="9"/>
  <c r="AC2" i="9"/>
  <c r="Q2" i="16" s="1"/>
  <c r="AB3" i="9"/>
  <c r="AB2" i="9"/>
  <c r="P2" i="16" s="1"/>
  <c r="AY22" i="7"/>
  <c r="AY21" i="7"/>
  <c r="AY20" i="7"/>
  <c r="AY19" i="7"/>
  <c r="AY18" i="7"/>
  <c r="AY17" i="7"/>
  <c r="AY16" i="7"/>
  <c r="AY15" i="7"/>
  <c r="AY14" i="7"/>
  <c r="AY13" i="7"/>
  <c r="AY12" i="7"/>
  <c r="AY11" i="7"/>
  <c r="AY10" i="7"/>
  <c r="AY9" i="7"/>
  <c r="AY8" i="7"/>
  <c r="AY7" i="7"/>
  <c r="AY6" i="7"/>
  <c r="AY5" i="7"/>
  <c r="AY4" i="7"/>
  <c r="AY3" i="7"/>
  <c r="AY2" i="7"/>
  <c r="O2" i="16" s="1"/>
  <c r="AS22" i="5"/>
  <c r="AS21" i="5"/>
  <c r="AS20" i="5"/>
  <c r="AS19" i="5"/>
  <c r="AS18" i="5"/>
  <c r="AS17" i="5"/>
  <c r="AS16" i="5"/>
  <c r="AS15" i="5"/>
  <c r="AS14" i="5"/>
  <c r="AS13" i="5"/>
  <c r="AS12" i="5"/>
  <c r="AS11" i="5"/>
  <c r="AS10" i="5"/>
  <c r="AS9" i="5"/>
  <c r="AS8" i="5"/>
  <c r="AS7" i="5"/>
  <c r="AS6" i="5"/>
  <c r="AS5" i="5"/>
  <c r="AS4" i="5"/>
  <c r="AS3" i="5"/>
  <c r="AS2" i="5"/>
  <c r="N2" i="16" s="1"/>
  <c r="AT22" i="4"/>
  <c r="AT21" i="4"/>
  <c r="AT20" i="4"/>
  <c r="AT19" i="4"/>
  <c r="AT18" i="4"/>
  <c r="AT17" i="4"/>
  <c r="AT16" i="4"/>
  <c r="AT15" i="4"/>
  <c r="AT14" i="4"/>
  <c r="AT13" i="4"/>
  <c r="AT12" i="4"/>
  <c r="AT11" i="4"/>
  <c r="AT10" i="4"/>
  <c r="AT9" i="4"/>
  <c r="AT8" i="4"/>
  <c r="AT7" i="4"/>
  <c r="AT6" i="4"/>
  <c r="AT5" i="4"/>
  <c r="AT4" i="4"/>
  <c r="AT3" i="4"/>
  <c r="AS22" i="4"/>
  <c r="AS21" i="4"/>
  <c r="AS20" i="4"/>
  <c r="AS19" i="4"/>
  <c r="AS18" i="4"/>
  <c r="AS17" i="4"/>
  <c r="AS16" i="4"/>
  <c r="AS15" i="4"/>
  <c r="AS14" i="4"/>
  <c r="AS13" i="4"/>
  <c r="AS12" i="4"/>
  <c r="AS11" i="4"/>
  <c r="AS10" i="4"/>
  <c r="AS9" i="4"/>
  <c r="AS8" i="4"/>
  <c r="AS7" i="4"/>
  <c r="AS6" i="4"/>
  <c r="AS5" i="4"/>
  <c r="AS4" i="4"/>
  <c r="AS3" i="4"/>
  <c r="AR22" i="4"/>
  <c r="AR21" i="4"/>
  <c r="AR20" i="4"/>
  <c r="AR19" i="4"/>
  <c r="AR18" i="4"/>
  <c r="AR17" i="4"/>
  <c r="AR16" i="4"/>
  <c r="AR15" i="4"/>
  <c r="AR14" i="4"/>
  <c r="AR13" i="4"/>
  <c r="AR12" i="4"/>
  <c r="AR11" i="4"/>
  <c r="AR10" i="4"/>
  <c r="AR9" i="4"/>
  <c r="AR8" i="4"/>
  <c r="AR7" i="4"/>
  <c r="AR6" i="4"/>
  <c r="AR5" i="4"/>
  <c r="AR4" i="4"/>
  <c r="AR3" i="4"/>
  <c r="AQ4" i="4"/>
  <c r="AQ5" i="4"/>
  <c r="AQ6" i="4"/>
  <c r="AQ7" i="4"/>
  <c r="AQ8" i="4"/>
  <c r="AQ9" i="4"/>
  <c r="AQ10" i="4"/>
  <c r="AQ11" i="4"/>
  <c r="AQ12" i="4"/>
  <c r="AQ13" i="4"/>
  <c r="AQ14" i="4"/>
  <c r="AQ15" i="4"/>
  <c r="AQ16" i="4"/>
  <c r="AQ17" i="4"/>
  <c r="AQ18" i="4"/>
  <c r="AQ19" i="4"/>
  <c r="AQ20" i="4"/>
  <c r="AQ21" i="4"/>
  <c r="AQ22" i="4"/>
  <c r="AQ3" i="4"/>
  <c r="AT2" i="4"/>
  <c r="M2" i="16" s="1"/>
  <c r="AS2" i="4"/>
  <c r="L2" i="16" s="1"/>
  <c r="AR2" i="4"/>
  <c r="K2" i="16" s="1"/>
  <c r="AQ2" i="4"/>
  <c r="J2" i="16" s="1"/>
  <c r="P20" i="16" l="1"/>
  <c r="Q22" i="16"/>
  <c r="P4" i="16"/>
  <c r="Q6" i="16"/>
  <c r="L13" i="16"/>
  <c r="M13" i="16"/>
  <c r="N15" i="16"/>
  <c r="O15" i="16"/>
  <c r="J17" i="16"/>
  <c r="J20" i="16"/>
  <c r="K6" i="16"/>
  <c r="K22" i="16"/>
  <c r="L7" i="16"/>
  <c r="J19" i="16"/>
  <c r="K15" i="16"/>
  <c r="L8" i="16"/>
  <c r="M9" i="16"/>
  <c r="N9" i="16"/>
  <c r="O9" i="16"/>
  <c r="J18" i="16"/>
  <c r="J10" i="16"/>
  <c r="K16" i="16"/>
  <c r="L9" i="16"/>
  <c r="L17" i="16"/>
  <c r="J16" i="16"/>
  <c r="K10" i="16"/>
  <c r="L3" i="16"/>
  <c r="J7" i="16"/>
  <c r="K3" i="16"/>
  <c r="K11" i="16"/>
  <c r="K19" i="16"/>
  <c r="L4" i="16"/>
  <c r="L12" i="16"/>
  <c r="L20" i="16"/>
  <c r="K8" i="16"/>
  <c r="L18" i="16"/>
  <c r="J8" i="16"/>
  <c r="K18" i="16"/>
  <c r="L11" i="16"/>
  <c r="L19" i="16"/>
  <c r="J15" i="16"/>
  <c r="J3" i="16"/>
  <c r="J14" i="16"/>
  <c r="K4" i="16"/>
  <c r="K12" i="16"/>
  <c r="K20" i="16"/>
  <c r="L5" i="16"/>
  <c r="L21" i="16"/>
  <c r="J6" i="16"/>
  <c r="J22" i="16"/>
  <c r="J9" i="16"/>
  <c r="K17" i="16"/>
  <c r="L10" i="16"/>
  <c r="J21" i="16"/>
  <c r="J13" i="16"/>
  <c r="J5" i="16"/>
  <c r="K5" i="16"/>
  <c r="K13" i="16"/>
  <c r="K21" i="16"/>
  <c r="L6" i="16"/>
  <c r="L14" i="16"/>
  <c r="L22" i="16"/>
  <c r="J4" i="16"/>
  <c r="K14" i="16"/>
  <c r="L15" i="16"/>
  <c r="M8" i="16"/>
  <c r="M16" i="16"/>
  <c r="N8" i="16"/>
  <c r="N16" i="16"/>
  <c r="O8" i="16"/>
  <c r="O16" i="16"/>
  <c r="P5" i="16"/>
  <c r="P9" i="16"/>
  <c r="P13" i="16"/>
  <c r="P17" i="16"/>
  <c r="P21" i="16"/>
  <c r="K9" i="16"/>
  <c r="J12" i="16"/>
  <c r="J11" i="16"/>
  <c r="K7" i="16"/>
  <c r="L16" i="16"/>
  <c r="M17" i="16"/>
  <c r="N17" i="16"/>
  <c r="O17" i="16"/>
  <c r="Q5" i="16"/>
  <c r="Q9" i="16"/>
  <c r="Q13" i="16"/>
  <c r="Q17" i="16"/>
  <c r="Q21" i="16"/>
  <c r="O10" i="16"/>
  <c r="O18" i="16"/>
  <c r="P6" i="16"/>
  <c r="P10" i="16"/>
  <c r="P14" i="16"/>
  <c r="P18" i="16"/>
  <c r="P22" i="16"/>
  <c r="M10" i="16"/>
  <c r="M3" i="16"/>
  <c r="M11" i="16"/>
  <c r="M19" i="16"/>
  <c r="N3" i="16"/>
  <c r="N11" i="16"/>
  <c r="N19" i="16"/>
  <c r="O3" i="16"/>
  <c r="O11" i="16"/>
  <c r="O19" i="16"/>
  <c r="P3" i="16"/>
  <c r="Q10" i="16"/>
  <c r="Q18" i="16"/>
  <c r="N10" i="16"/>
  <c r="O12" i="16"/>
  <c r="M4" i="16"/>
  <c r="M12" i="16"/>
  <c r="M20" i="16"/>
  <c r="N4" i="16"/>
  <c r="N12" i="16"/>
  <c r="N20" i="16"/>
  <c r="P7" i="16"/>
  <c r="P11" i="16"/>
  <c r="P15" i="16"/>
  <c r="P19" i="16"/>
  <c r="N7" i="16"/>
  <c r="P12" i="16"/>
  <c r="N5" i="16"/>
  <c r="N13" i="16"/>
  <c r="N21" i="16"/>
  <c r="O5" i="16"/>
  <c r="O13" i="16"/>
  <c r="O21" i="16"/>
  <c r="Q3" i="16"/>
  <c r="Q7" i="16"/>
  <c r="Q11" i="16"/>
  <c r="Q15" i="16"/>
  <c r="Q19" i="16"/>
  <c r="M5" i="16"/>
  <c r="O7" i="16"/>
  <c r="Q14" i="16"/>
  <c r="M21" i="16"/>
  <c r="M6" i="16"/>
  <c r="M14" i="16"/>
  <c r="M22" i="16"/>
  <c r="N6" i="16"/>
  <c r="N14" i="16"/>
  <c r="N22" i="16"/>
  <c r="O6" i="16"/>
  <c r="O14" i="16"/>
  <c r="O22" i="16"/>
  <c r="P8" i="16"/>
  <c r="P16" i="16"/>
  <c r="M18" i="16"/>
  <c r="M7" i="16"/>
  <c r="M15" i="16"/>
  <c r="Q4" i="16"/>
  <c r="Q8" i="16"/>
  <c r="Q12" i="16"/>
  <c r="Q16" i="16"/>
  <c r="Q20" i="16"/>
  <c r="O4" i="16"/>
  <c r="N18" i="16"/>
  <c r="O20" i="16"/>
  <c r="B23" i="14"/>
  <c r="AJ22" i="2" s="1"/>
  <c r="B22" i="14"/>
  <c r="AJ21" i="2" s="1"/>
  <c r="B21" i="14"/>
  <c r="AJ20" i="2" s="1"/>
  <c r="B20" i="14"/>
  <c r="AJ19" i="2" s="1"/>
  <c r="B19" i="14"/>
  <c r="AJ18" i="2" s="1"/>
  <c r="B18" i="14"/>
  <c r="AJ17" i="2" s="1"/>
  <c r="B17" i="14"/>
  <c r="AJ16" i="2" s="1"/>
  <c r="B16" i="14"/>
  <c r="AJ15" i="2" s="1"/>
  <c r="B15" i="14"/>
  <c r="AJ14" i="2" s="1"/>
  <c r="B14" i="14"/>
  <c r="AJ13" i="2" s="1"/>
  <c r="B13" i="14"/>
  <c r="AJ12" i="2" s="1"/>
  <c r="B12" i="14"/>
  <c r="AJ11" i="2" s="1"/>
  <c r="B11" i="14"/>
  <c r="AJ10" i="2" s="1"/>
  <c r="B10" i="14"/>
  <c r="AJ9" i="2" s="1"/>
  <c r="B9" i="14"/>
  <c r="AJ8" i="2" s="1"/>
  <c r="B8" i="14"/>
  <c r="AJ7" i="2" s="1"/>
  <c r="B7" i="14"/>
  <c r="AJ6" i="2" s="1"/>
  <c r="B6" i="14"/>
  <c r="AJ5" i="2" s="1"/>
  <c r="B5" i="14"/>
  <c r="AJ4" i="2" s="1"/>
  <c r="B4" i="14"/>
  <c r="AJ3" i="2" s="1"/>
  <c r="H23" i="14"/>
  <c r="G23" i="14"/>
  <c r="F23" i="14"/>
  <c r="E23" i="14"/>
  <c r="D23" i="14"/>
  <c r="C23" i="14"/>
  <c r="H22" i="14"/>
  <c r="G22" i="14"/>
  <c r="F22" i="14"/>
  <c r="E22" i="14"/>
  <c r="D22" i="14"/>
  <c r="C22" i="14"/>
  <c r="H21" i="14"/>
  <c r="G21" i="14"/>
  <c r="F21" i="14"/>
  <c r="E21" i="14"/>
  <c r="D21" i="14"/>
  <c r="C21" i="14"/>
  <c r="H20" i="14"/>
  <c r="G20" i="14"/>
  <c r="F20" i="14"/>
  <c r="E20" i="14"/>
  <c r="D20" i="14"/>
  <c r="C20" i="14"/>
  <c r="H19" i="14"/>
  <c r="G19" i="14"/>
  <c r="F19" i="14"/>
  <c r="E19" i="14"/>
  <c r="D19" i="14"/>
  <c r="C19" i="14"/>
  <c r="H18" i="14"/>
  <c r="G18" i="14"/>
  <c r="F18" i="14"/>
  <c r="E18" i="14"/>
  <c r="D18" i="14"/>
  <c r="C18" i="14"/>
  <c r="H17" i="14"/>
  <c r="G17" i="14"/>
  <c r="F17" i="14"/>
  <c r="E17" i="14"/>
  <c r="D17" i="14"/>
  <c r="C17" i="14"/>
  <c r="H16" i="14"/>
  <c r="G16" i="14"/>
  <c r="F16" i="14"/>
  <c r="E16" i="14"/>
  <c r="D16" i="14"/>
  <c r="C16" i="14"/>
  <c r="H15" i="14"/>
  <c r="G15" i="14"/>
  <c r="F15" i="14"/>
  <c r="E15" i="14"/>
  <c r="D15" i="14"/>
  <c r="C15" i="14"/>
  <c r="H14" i="14"/>
  <c r="G14" i="14"/>
  <c r="F14" i="14"/>
  <c r="E14" i="14"/>
  <c r="D14" i="14"/>
  <c r="C14" i="14"/>
  <c r="H13" i="14"/>
  <c r="G13" i="14"/>
  <c r="F13" i="14"/>
  <c r="E13" i="14"/>
  <c r="D13" i="14"/>
  <c r="C13" i="14"/>
  <c r="H12" i="14"/>
  <c r="G12" i="14"/>
  <c r="F12" i="14"/>
  <c r="E12" i="14"/>
  <c r="D12" i="14"/>
  <c r="C12" i="14"/>
  <c r="H11" i="14"/>
  <c r="G11" i="14"/>
  <c r="F11" i="14"/>
  <c r="E11" i="14"/>
  <c r="D11" i="14"/>
  <c r="C11" i="14"/>
  <c r="H10" i="14"/>
  <c r="G10" i="14"/>
  <c r="F10" i="14"/>
  <c r="E10" i="14"/>
  <c r="D10" i="14"/>
  <c r="C10" i="14"/>
  <c r="H9" i="14"/>
  <c r="G9" i="14"/>
  <c r="F9" i="14"/>
  <c r="E9" i="14"/>
  <c r="D9" i="14"/>
  <c r="C9" i="14"/>
  <c r="H8" i="14"/>
  <c r="G8" i="14"/>
  <c r="F8" i="14"/>
  <c r="E8" i="14"/>
  <c r="D8" i="14"/>
  <c r="C8" i="14"/>
  <c r="H7" i="14"/>
  <c r="G7" i="14"/>
  <c r="F7" i="14"/>
  <c r="E7" i="14"/>
  <c r="D7" i="14"/>
  <c r="C7" i="14"/>
  <c r="H6" i="14"/>
  <c r="G6" i="14"/>
  <c r="F6" i="14"/>
  <c r="E6" i="14"/>
  <c r="D6" i="14"/>
  <c r="C6" i="14"/>
  <c r="H5" i="14"/>
  <c r="G5" i="14"/>
  <c r="F5" i="14"/>
  <c r="E5" i="14"/>
  <c r="D5" i="14"/>
  <c r="C5" i="14"/>
  <c r="H4" i="14"/>
  <c r="G4" i="14"/>
  <c r="F4" i="14"/>
  <c r="E4" i="14"/>
  <c r="D4" i="14"/>
  <c r="C4" i="14"/>
  <c r="H3" i="14"/>
  <c r="G3" i="14"/>
  <c r="F3" i="14"/>
  <c r="E3" i="14"/>
  <c r="D3" i="14"/>
  <c r="C3" i="14"/>
  <c r="B21" i="16" l="1"/>
  <c r="B14" i="16"/>
  <c r="B3" i="16"/>
  <c r="B8" i="16"/>
  <c r="B9" i="16"/>
  <c r="B18" i="16"/>
  <c r="B15" i="16"/>
  <c r="B7" i="16"/>
  <c r="B10" i="16"/>
  <c r="B4" i="16"/>
  <c r="B5" i="16"/>
  <c r="B11" i="16"/>
  <c r="B12" i="16"/>
  <c r="B22" i="16"/>
  <c r="B16" i="16"/>
  <c r="B13" i="16"/>
  <c r="B6" i="16"/>
  <c r="B19" i="16"/>
  <c r="B20" i="16"/>
  <c r="B17" i="16"/>
  <c r="B4" i="12"/>
  <c r="B5" i="12"/>
  <c r="B6" i="12"/>
  <c r="B7" i="12"/>
  <c r="B8" i="12"/>
  <c r="B9" i="12"/>
  <c r="B10" i="12"/>
  <c r="B11" i="12"/>
  <c r="B12" i="12"/>
  <c r="B13" i="12"/>
  <c r="B14" i="12"/>
  <c r="B15" i="12"/>
  <c r="B16" i="12"/>
  <c r="B17" i="12"/>
  <c r="B18" i="12"/>
  <c r="B19" i="12"/>
  <c r="B20" i="12"/>
  <c r="B21" i="12"/>
  <c r="B22" i="12"/>
  <c r="B3" i="12"/>
  <c r="B22" i="11"/>
  <c r="AG22" i="2" s="1"/>
  <c r="B21" i="11"/>
  <c r="AG21" i="2" s="1"/>
  <c r="B20" i="11"/>
  <c r="AG20" i="2" s="1"/>
  <c r="B19" i="11"/>
  <c r="AG19" i="2" s="1"/>
  <c r="B18" i="11"/>
  <c r="AG18" i="2" s="1"/>
  <c r="B9" i="11"/>
  <c r="AG9" i="2" s="1"/>
  <c r="B4" i="11"/>
  <c r="AG4" i="2" s="1"/>
  <c r="B5" i="11"/>
  <c r="AG5" i="2" s="1"/>
  <c r="B6" i="11"/>
  <c r="AG6" i="2" s="1"/>
  <c r="B7" i="11"/>
  <c r="AG7" i="2" s="1"/>
  <c r="B8" i="11"/>
  <c r="AG8" i="2" s="1"/>
  <c r="B10" i="11"/>
  <c r="AG10" i="2" s="1"/>
  <c r="B11" i="11"/>
  <c r="AG11" i="2" s="1"/>
  <c r="B12" i="11"/>
  <c r="AG12" i="2" s="1"/>
  <c r="B13" i="11"/>
  <c r="AG13" i="2" s="1"/>
  <c r="B14" i="11"/>
  <c r="AG14" i="2" s="1"/>
  <c r="B15" i="11"/>
  <c r="AG15" i="2" s="1"/>
  <c r="B16" i="11"/>
  <c r="AG16" i="2" s="1"/>
  <c r="B17" i="11"/>
  <c r="AG17" i="2" s="1"/>
  <c r="B3" i="11"/>
  <c r="AG3" i="2" s="1"/>
  <c r="B23" i="10"/>
  <c r="B22" i="10"/>
  <c r="B19" i="10"/>
  <c r="B18" i="10"/>
  <c r="B15" i="10"/>
  <c r="B14" i="10"/>
  <c r="B11" i="10"/>
  <c r="B10" i="10"/>
  <c r="B7" i="10"/>
  <c r="B6" i="10"/>
  <c r="B22" i="9"/>
  <c r="BT22" i="2" s="1"/>
  <c r="AB22" i="2" s="1"/>
  <c r="B21" i="9"/>
  <c r="BT21" i="2" s="1"/>
  <c r="AB21" i="2" s="1"/>
  <c r="B20" i="9"/>
  <c r="BT20" i="2" s="1"/>
  <c r="AB20" i="2" s="1"/>
  <c r="B19" i="9"/>
  <c r="BT19" i="2" s="1"/>
  <c r="AB19" i="2" s="1"/>
  <c r="B18" i="9"/>
  <c r="BT18" i="2" s="1"/>
  <c r="AB18" i="2" s="1"/>
  <c r="B17" i="9"/>
  <c r="BT17" i="2" s="1"/>
  <c r="AB17" i="2" s="1"/>
  <c r="B16" i="9"/>
  <c r="BT16" i="2" s="1"/>
  <c r="AB16" i="2" s="1"/>
  <c r="B15" i="9"/>
  <c r="BT15" i="2" s="1"/>
  <c r="AB15" i="2" s="1"/>
  <c r="B14" i="9"/>
  <c r="BT14" i="2" s="1"/>
  <c r="AB14" i="2" s="1"/>
  <c r="B13" i="9"/>
  <c r="BT13" i="2" s="1"/>
  <c r="AB13" i="2" s="1"/>
  <c r="B12" i="9"/>
  <c r="BT12" i="2" s="1"/>
  <c r="AB12" i="2" s="1"/>
  <c r="B11" i="9"/>
  <c r="BT11" i="2" s="1"/>
  <c r="AB11" i="2" s="1"/>
  <c r="B10" i="9"/>
  <c r="BT10" i="2" s="1"/>
  <c r="AB10" i="2" s="1"/>
  <c r="B9" i="9"/>
  <c r="BT9" i="2" s="1"/>
  <c r="AB9" i="2" s="1"/>
  <c r="B8" i="9"/>
  <c r="BT8" i="2" s="1"/>
  <c r="AB8" i="2" s="1"/>
  <c r="B7" i="9"/>
  <c r="BT7" i="2" s="1"/>
  <c r="AB7" i="2" s="1"/>
  <c r="B6" i="9"/>
  <c r="BT6" i="2" s="1"/>
  <c r="AB6" i="2" s="1"/>
  <c r="B5" i="9"/>
  <c r="BT5" i="2" s="1"/>
  <c r="AB5" i="2" s="1"/>
  <c r="B4" i="9"/>
  <c r="BT4" i="2" s="1"/>
  <c r="AB4" i="2" s="1"/>
  <c r="B3" i="9"/>
  <c r="BT3" i="2" s="1"/>
  <c r="AB3" i="2" s="1"/>
  <c r="B22" i="8"/>
  <c r="B21" i="8"/>
  <c r="B20" i="8"/>
  <c r="B19" i="8"/>
  <c r="B18" i="8"/>
  <c r="B17" i="8"/>
  <c r="B16" i="8"/>
  <c r="B15" i="8"/>
  <c r="B14" i="8"/>
  <c r="B13" i="8"/>
  <c r="B12" i="8"/>
  <c r="B11" i="8"/>
  <c r="B10" i="8"/>
  <c r="B9" i="8"/>
  <c r="B8" i="8"/>
  <c r="B7" i="8"/>
  <c r="B6" i="8"/>
  <c r="B5" i="8"/>
  <c r="B4" i="8"/>
  <c r="B3" i="8"/>
  <c r="B22" i="7"/>
  <c r="B21" i="7"/>
  <c r="B20" i="7"/>
  <c r="B19" i="7"/>
  <c r="B18" i="7"/>
  <c r="B17" i="7"/>
  <c r="B16" i="7"/>
  <c r="B15" i="7"/>
  <c r="B14" i="7"/>
  <c r="B13" i="7"/>
  <c r="B12" i="7"/>
  <c r="B11" i="7"/>
  <c r="B10" i="7"/>
  <c r="B9" i="7"/>
  <c r="B8" i="7"/>
  <c r="B7" i="7"/>
  <c r="B6" i="7"/>
  <c r="B5" i="7"/>
  <c r="B4" i="7"/>
  <c r="B3" i="7"/>
  <c r="B22" i="6"/>
  <c r="B21" i="6"/>
  <c r="B20" i="6"/>
  <c r="B19" i="6"/>
  <c r="B18" i="6"/>
  <c r="B17" i="6"/>
  <c r="B16" i="6"/>
  <c r="B15" i="6"/>
  <c r="B14" i="6"/>
  <c r="B13" i="6"/>
  <c r="B12" i="6"/>
  <c r="B11" i="6"/>
  <c r="B10" i="6"/>
  <c r="B9" i="6"/>
  <c r="B8" i="6"/>
  <c r="B7" i="6"/>
  <c r="B6" i="6"/>
  <c r="B5" i="6"/>
  <c r="B4" i="6"/>
  <c r="B3" i="6"/>
  <c r="B22" i="5"/>
  <c r="B21" i="5"/>
  <c r="B20" i="5"/>
  <c r="B19" i="5"/>
  <c r="B18" i="5"/>
  <c r="B17" i="5"/>
  <c r="B16" i="5"/>
  <c r="B15" i="5"/>
  <c r="B14" i="5"/>
  <c r="B13" i="5"/>
  <c r="B12" i="5"/>
  <c r="B11" i="5"/>
  <c r="B10" i="5"/>
  <c r="B9" i="5"/>
  <c r="B8" i="5"/>
  <c r="B7" i="5"/>
  <c r="B6" i="5"/>
  <c r="B5" i="5"/>
  <c r="B4" i="5"/>
  <c r="B3" i="5"/>
  <c r="B20" i="4"/>
  <c r="B19" i="4"/>
  <c r="B18" i="4"/>
  <c r="B12" i="4"/>
  <c r="B11" i="4"/>
  <c r="B10" i="4"/>
  <c r="B4" i="4"/>
  <c r="B3" i="4"/>
  <c r="H2" i="2"/>
  <c r="H3" i="10" l="1"/>
  <c r="H2" i="9"/>
  <c r="H2" i="8"/>
  <c r="H2" i="7"/>
  <c r="H2" i="6"/>
  <c r="H2" i="5"/>
  <c r="H2" i="4"/>
  <c r="H2" i="3"/>
  <c r="F4" i="10"/>
  <c r="F3" i="9"/>
  <c r="F3" i="8"/>
  <c r="F3" i="7"/>
  <c r="F3" i="6"/>
  <c r="F3" i="5"/>
  <c r="F3" i="4"/>
  <c r="F3" i="3"/>
  <c r="D5" i="10"/>
  <c r="D4" i="9"/>
  <c r="D4" i="8"/>
  <c r="D4" i="7"/>
  <c r="D4" i="6"/>
  <c r="D4" i="5"/>
  <c r="D4" i="4"/>
  <c r="D4" i="3"/>
  <c r="H7" i="10"/>
  <c r="H6" i="9"/>
  <c r="H6" i="8"/>
  <c r="H6" i="7"/>
  <c r="H6" i="6"/>
  <c r="H6" i="5"/>
  <c r="H6" i="4"/>
  <c r="H6" i="3"/>
  <c r="F8" i="10"/>
  <c r="F7" i="9"/>
  <c r="F7" i="8"/>
  <c r="F7" i="7"/>
  <c r="F7" i="6"/>
  <c r="F7" i="5"/>
  <c r="F7" i="4"/>
  <c r="F7" i="3"/>
  <c r="D9" i="10"/>
  <c r="D8" i="9"/>
  <c r="D8" i="8"/>
  <c r="D8" i="7"/>
  <c r="D8" i="6"/>
  <c r="D8" i="5"/>
  <c r="D8" i="4"/>
  <c r="D8" i="3"/>
  <c r="H11" i="10"/>
  <c r="H10" i="9"/>
  <c r="H10" i="8"/>
  <c r="H10" i="7"/>
  <c r="H10" i="6"/>
  <c r="H10" i="5"/>
  <c r="H10" i="4"/>
  <c r="H10" i="3"/>
  <c r="F12" i="10"/>
  <c r="F11" i="9"/>
  <c r="F11" i="8"/>
  <c r="F11" i="7"/>
  <c r="F11" i="6"/>
  <c r="F11" i="5"/>
  <c r="F11" i="4"/>
  <c r="F11" i="3"/>
  <c r="D13" i="10"/>
  <c r="D12" i="9"/>
  <c r="D12" i="8"/>
  <c r="D12" i="7"/>
  <c r="D12" i="6"/>
  <c r="D12" i="5"/>
  <c r="D12" i="4"/>
  <c r="D12" i="3"/>
  <c r="H15" i="10"/>
  <c r="H14" i="9"/>
  <c r="H14" i="8"/>
  <c r="H14" i="7"/>
  <c r="H14" i="6"/>
  <c r="H14" i="5"/>
  <c r="H14" i="4"/>
  <c r="H14" i="3"/>
  <c r="F16" i="10"/>
  <c r="F15" i="9"/>
  <c r="F15" i="8"/>
  <c r="F15" i="7"/>
  <c r="F15" i="6"/>
  <c r="F15" i="5"/>
  <c r="F15" i="4"/>
  <c r="F15" i="3"/>
  <c r="D17" i="10"/>
  <c r="D16" i="9"/>
  <c r="D16" i="8"/>
  <c r="D16" i="7"/>
  <c r="D16" i="6"/>
  <c r="D16" i="5"/>
  <c r="D16" i="4"/>
  <c r="D16" i="3"/>
  <c r="H19" i="10"/>
  <c r="H18" i="9"/>
  <c r="H18" i="8"/>
  <c r="H18" i="7"/>
  <c r="H18" i="6"/>
  <c r="H18" i="5"/>
  <c r="H18" i="4"/>
  <c r="H18" i="3"/>
  <c r="F20" i="10"/>
  <c r="F19" i="9"/>
  <c r="F19" i="8"/>
  <c r="F19" i="7"/>
  <c r="F19" i="6"/>
  <c r="F19" i="5"/>
  <c r="F19" i="4"/>
  <c r="F19" i="3"/>
  <c r="D21" i="10"/>
  <c r="D20" i="9"/>
  <c r="D20" i="8"/>
  <c r="D20" i="7"/>
  <c r="D20" i="6"/>
  <c r="D20" i="5"/>
  <c r="D20" i="4"/>
  <c r="D20" i="3"/>
  <c r="H23" i="10"/>
  <c r="H22" i="9"/>
  <c r="H22" i="8"/>
  <c r="H22" i="7"/>
  <c r="H22" i="6"/>
  <c r="H22" i="5"/>
  <c r="H22" i="4"/>
  <c r="H22" i="3"/>
  <c r="G2" i="2"/>
  <c r="G4" i="10"/>
  <c r="G3" i="9"/>
  <c r="G3" i="8"/>
  <c r="G3" i="7"/>
  <c r="G3" i="6"/>
  <c r="G3" i="5"/>
  <c r="G3" i="4"/>
  <c r="G3" i="3"/>
  <c r="E5" i="10"/>
  <c r="E4" i="9"/>
  <c r="E4" i="8"/>
  <c r="E4" i="7"/>
  <c r="E4" i="6"/>
  <c r="E4" i="5"/>
  <c r="E4" i="4"/>
  <c r="E4" i="3"/>
  <c r="C6" i="10"/>
  <c r="C5" i="9"/>
  <c r="C5" i="8"/>
  <c r="C5" i="7"/>
  <c r="C5" i="6"/>
  <c r="C5" i="5"/>
  <c r="C5" i="4"/>
  <c r="C5" i="3"/>
  <c r="G8" i="10"/>
  <c r="G7" i="9"/>
  <c r="G7" i="8"/>
  <c r="G7" i="7"/>
  <c r="G7" i="6"/>
  <c r="G7" i="5"/>
  <c r="G7" i="4"/>
  <c r="G7" i="3"/>
  <c r="E9" i="10"/>
  <c r="E8" i="9"/>
  <c r="E8" i="8"/>
  <c r="E8" i="7"/>
  <c r="E8" i="6"/>
  <c r="E8" i="5"/>
  <c r="E8" i="3"/>
  <c r="E8" i="4"/>
  <c r="C10" i="10"/>
  <c r="C9" i="9"/>
  <c r="C9" i="8"/>
  <c r="C9" i="7"/>
  <c r="C9" i="6"/>
  <c r="C9" i="5"/>
  <c r="C9" i="3"/>
  <c r="C9" i="4"/>
  <c r="G12" i="10"/>
  <c r="G11" i="9"/>
  <c r="G11" i="8"/>
  <c r="G11" i="7"/>
  <c r="G11" i="6"/>
  <c r="G11" i="5"/>
  <c r="G11" i="4"/>
  <c r="G11" i="3"/>
  <c r="E13" i="10"/>
  <c r="E12" i="9"/>
  <c r="E12" i="8"/>
  <c r="E12" i="7"/>
  <c r="E12" i="6"/>
  <c r="E12" i="5"/>
  <c r="E12" i="4"/>
  <c r="E12" i="3"/>
  <c r="C14" i="10"/>
  <c r="C13" i="9"/>
  <c r="C13" i="8"/>
  <c r="C13" i="7"/>
  <c r="C13" i="6"/>
  <c r="C13" i="5"/>
  <c r="C13" i="4"/>
  <c r="C13" i="3"/>
  <c r="G16" i="10"/>
  <c r="G15" i="9"/>
  <c r="G15" i="8"/>
  <c r="G15" i="7"/>
  <c r="G15" i="6"/>
  <c r="G15" i="5"/>
  <c r="G15" i="4"/>
  <c r="G15" i="3"/>
  <c r="E17" i="10"/>
  <c r="E16" i="9"/>
  <c r="E16" i="8"/>
  <c r="E16" i="7"/>
  <c r="E16" i="6"/>
  <c r="E16" i="5"/>
  <c r="E16" i="3"/>
  <c r="E16" i="4"/>
  <c r="C18" i="10"/>
  <c r="C17" i="9"/>
  <c r="C17" i="8"/>
  <c r="C17" i="7"/>
  <c r="C17" i="6"/>
  <c r="C17" i="5"/>
  <c r="C17" i="3"/>
  <c r="C17" i="4"/>
  <c r="G20" i="10"/>
  <c r="G19" i="9"/>
  <c r="G19" i="8"/>
  <c r="G19" i="7"/>
  <c r="G19" i="6"/>
  <c r="G19" i="5"/>
  <c r="G19" i="4"/>
  <c r="G19" i="3"/>
  <c r="E21" i="10"/>
  <c r="E20" i="9"/>
  <c r="E20" i="8"/>
  <c r="E20" i="7"/>
  <c r="E20" i="6"/>
  <c r="E20" i="5"/>
  <c r="E20" i="4"/>
  <c r="E20" i="3"/>
  <c r="C22" i="10"/>
  <c r="C21" i="9"/>
  <c r="C21" i="8"/>
  <c r="C21" i="7"/>
  <c r="C21" i="6"/>
  <c r="C21" i="5"/>
  <c r="C21" i="4"/>
  <c r="C21" i="3"/>
  <c r="H4" i="10"/>
  <c r="H3" i="9"/>
  <c r="H3" i="8"/>
  <c r="H3" i="7"/>
  <c r="H3" i="6"/>
  <c r="H3" i="5"/>
  <c r="H3" i="4"/>
  <c r="H3" i="3"/>
  <c r="F5" i="10"/>
  <c r="F4" i="9"/>
  <c r="F4" i="8"/>
  <c r="F4" i="7"/>
  <c r="F4" i="6"/>
  <c r="F4" i="5"/>
  <c r="F4" i="4"/>
  <c r="F4" i="3"/>
  <c r="D6" i="10"/>
  <c r="D5" i="9"/>
  <c r="D5" i="8"/>
  <c r="D5" i="7"/>
  <c r="D5" i="6"/>
  <c r="D5" i="5"/>
  <c r="D5" i="4"/>
  <c r="D5" i="3"/>
  <c r="H8" i="10"/>
  <c r="H7" i="9"/>
  <c r="H7" i="8"/>
  <c r="H7" i="7"/>
  <c r="H7" i="6"/>
  <c r="H7" i="5"/>
  <c r="H7" i="4"/>
  <c r="H7" i="3"/>
  <c r="F9" i="10"/>
  <c r="F8" i="9"/>
  <c r="F8" i="8"/>
  <c r="F8" i="7"/>
  <c r="F8" i="6"/>
  <c r="F8" i="5"/>
  <c r="F8" i="4"/>
  <c r="F8" i="3"/>
  <c r="D10" i="10"/>
  <c r="D9" i="9"/>
  <c r="D9" i="8"/>
  <c r="D9" i="7"/>
  <c r="D9" i="6"/>
  <c r="D9" i="5"/>
  <c r="D9" i="4"/>
  <c r="D9" i="3"/>
  <c r="H12" i="10"/>
  <c r="H11" i="9"/>
  <c r="H11" i="8"/>
  <c r="H11" i="7"/>
  <c r="H11" i="6"/>
  <c r="H11" i="5"/>
  <c r="H11" i="4"/>
  <c r="H11" i="3"/>
  <c r="F13" i="10"/>
  <c r="F12" i="9"/>
  <c r="F12" i="8"/>
  <c r="F12" i="7"/>
  <c r="F12" i="6"/>
  <c r="F12" i="5"/>
  <c r="F12" i="4"/>
  <c r="F12" i="3"/>
  <c r="D14" i="10"/>
  <c r="D13" i="9"/>
  <c r="D13" i="8"/>
  <c r="D13" i="7"/>
  <c r="D13" i="6"/>
  <c r="D13" i="5"/>
  <c r="D13" i="4"/>
  <c r="D13" i="3"/>
  <c r="H16" i="10"/>
  <c r="H15" i="9"/>
  <c r="H15" i="8"/>
  <c r="H15" i="7"/>
  <c r="H15" i="6"/>
  <c r="H15" i="5"/>
  <c r="H15" i="4"/>
  <c r="H15" i="3"/>
  <c r="F17" i="10"/>
  <c r="F16" i="9"/>
  <c r="F16" i="8"/>
  <c r="F16" i="7"/>
  <c r="F16" i="6"/>
  <c r="F16" i="5"/>
  <c r="F16" i="4"/>
  <c r="F16" i="3"/>
  <c r="D18" i="10"/>
  <c r="D17" i="9"/>
  <c r="D17" i="8"/>
  <c r="D17" i="7"/>
  <c r="D17" i="6"/>
  <c r="D17" i="5"/>
  <c r="D17" i="4"/>
  <c r="D17" i="3"/>
  <c r="H20" i="10"/>
  <c r="H19" i="9"/>
  <c r="H19" i="8"/>
  <c r="H19" i="7"/>
  <c r="H19" i="6"/>
  <c r="H19" i="5"/>
  <c r="H19" i="4"/>
  <c r="H19" i="3"/>
  <c r="F21" i="10"/>
  <c r="F20" i="9"/>
  <c r="F20" i="8"/>
  <c r="F20" i="7"/>
  <c r="F20" i="6"/>
  <c r="F20" i="5"/>
  <c r="F20" i="4"/>
  <c r="F20" i="3"/>
  <c r="D22" i="10"/>
  <c r="D21" i="9"/>
  <c r="D21" i="8"/>
  <c r="D21" i="7"/>
  <c r="D21" i="6"/>
  <c r="D21" i="5"/>
  <c r="D21" i="4"/>
  <c r="D21" i="3"/>
  <c r="C3" i="10"/>
  <c r="C2" i="9"/>
  <c r="C2" i="8"/>
  <c r="C2" i="7"/>
  <c r="C2" i="6"/>
  <c r="C2" i="5"/>
  <c r="C2" i="4"/>
  <c r="C2" i="3"/>
  <c r="G5" i="10"/>
  <c r="G4" i="9"/>
  <c r="G4" i="8"/>
  <c r="G4" i="7"/>
  <c r="G4" i="6"/>
  <c r="G4" i="5"/>
  <c r="G4" i="4"/>
  <c r="G4" i="3"/>
  <c r="E6" i="10"/>
  <c r="E5" i="9"/>
  <c r="E5" i="8"/>
  <c r="E5" i="7"/>
  <c r="E5" i="6"/>
  <c r="E5" i="5"/>
  <c r="E5" i="3"/>
  <c r="E5" i="4"/>
  <c r="C7" i="10"/>
  <c r="C6" i="9"/>
  <c r="C6" i="8"/>
  <c r="C6" i="7"/>
  <c r="C6" i="6"/>
  <c r="C6" i="5"/>
  <c r="C6" i="4"/>
  <c r="C6" i="3"/>
  <c r="G9" i="10"/>
  <c r="G8" i="9"/>
  <c r="G8" i="8"/>
  <c r="G8" i="7"/>
  <c r="G8" i="6"/>
  <c r="G8" i="5"/>
  <c r="G8" i="4"/>
  <c r="G8" i="3"/>
  <c r="E10" i="10"/>
  <c r="E9" i="9"/>
  <c r="E9" i="8"/>
  <c r="E9" i="7"/>
  <c r="E9" i="6"/>
  <c r="E9" i="5"/>
  <c r="E9" i="3"/>
  <c r="E9" i="4"/>
  <c r="C11" i="10"/>
  <c r="C10" i="9"/>
  <c r="C10" i="8"/>
  <c r="C10" i="7"/>
  <c r="C10" i="6"/>
  <c r="C10" i="5"/>
  <c r="C10" i="4"/>
  <c r="C10" i="3"/>
  <c r="G13" i="10"/>
  <c r="G12" i="9"/>
  <c r="G12" i="8"/>
  <c r="G12" i="7"/>
  <c r="G12" i="6"/>
  <c r="G12" i="5"/>
  <c r="G12" i="4"/>
  <c r="G12" i="3"/>
  <c r="E14" i="10"/>
  <c r="E13" i="9"/>
  <c r="E13" i="8"/>
  <c r="E13" i="7"/>
  <c r="E13" i="6"/>
  <c r="E13" i="5"/>
  <c r="E13" i="3"/>
  <c r="E13" i="4"/>
  <c r="C15" i="10"/>
  <c r="C14" i="9"/>
  <c r="C14" i="8"/>
  <c r="C14" i="7"/>
  <c r="C14" i="6"/>
  <c r="C14" i="5"/>
  <c r="C14" i="4"/>
  <c r="C14" i="3"/>
  <c r="G17" i="10"/>
  <c r="G16" i="9"/>
  <c r="G16" i="8"/>
  <c r="G16" i="7"/>
  <c r="G16" i="6"/>
  <c r="G16" i="5"/>
  <c r="G16" i="4"/>
  <c r="G16" i="3"/>
  <c r="E18" i="10"/>
  <c r="E17" i="9"/>
  <c r="E17" i="8"/>
  <c r="E17" i="7"/>
  <c r="E17" i="6"/>
  <c r="E17" i="5"/>
  <c r="E17" i="3"/>
  <c r="E17" i="4"/>
  <c r="C19" i="10"/>
  <c r="C18" i="9"/>
  <c r="C18" i="8"/>
  <c r="C18" i="7"/>
  <c r="C18" i="6"/>
  <c r="C18" i="5"/>
  <c r="C18" i="4"/>
  <c r="C18" i="3"/>
  <c r="G21" i="10"/>
  <c r="G20" i="9"/>
  <c r="G20" i="8"/>
  <c r="G20" i="7"/>
  <c r="G20" i="6"/>
  <c r="G20" i="5"/>
  <c r="G20" i="4"/>
  <c r="G20" i="3"/>
  <c r="E22" i="10"/>
  <c r="E21" i="9"/>
  <c r="E21" i="8"/>
  <c r="E21" i="7"/>
  <c r="E21" i="6"/>
  <c r="E21" i="5"/>
  <c r="E21" i="3"/>
  <c r="E21" i="4"/>
  <c r="C23" i="10"/>
  <c r="C22" i="9"/>
  <c r="C22" i="8"/>
  <c r="C22" i="7"/>
  <c r="C22" i="6"/>
  <c r="C22" i="5"/>
  <c r="C22" i="4"/>
  <c r="C22" i="3"/>
  <c r="B2" i="2"/>
  <c r="D3" i="10"/>
  <c r="D2" i="9"/>
  <c r="D2" i="8"/>
  <c r="D2" i="7"/>
  <c r="D2" i="6"/>
  <c r="D2" i="5"/>
  <c r="D2" i="4"/>
  <c r="D2" i="3"/>
  <c r="H5" i="10"/>
  <c r="H4" i="9"/>
  <c r="H4" i="8"/>
  <c r="H4" i="7"/>
  <c r="H4" i="6"/>
  <c r="H4" i="5"/>
  <c r="H4" i="4"/>
  <c r="H4" i="3"/>
  <c r="F6" i="10"/>
  <c r="F5" i="9"/>
  <c r="F5" i="8"/>
  <c r="F5" i="7"/>
  <c r="F5" i="6"/>
  <c r="F5" i="5"/>
  <c r="F5" i="4"/>
  <c r="F5" i="3"/>
  <c r="D7" i="10"/>
  <c r="D6" i="9"/>
  <c r="D6" i="8"/>
  <c r="D6" i="7"/>
  <c r="D6" i="6"/>
  <c r="D6" i="5"/>
  <c r="D6" i="4"/>
  <c r="D6" i="3"/>
  <c r="H9" i="10"/>
  <c r="H8" i="9"/>
  <c r="H8" i="8"/>
  <c r="H8" i="7"/>
  <c r="H8" i="6"/>
  <c r="H8" i="5"/>
  <c r="H8" i="4"/>
  <c r="H8" i="3"/>
  <c r="F10" i="10"/>
  <c r="F9" i="9"/>
  <c r="F9" i="8"/>
  <c r="F9" i="7"/>
  <c r="F9" i="6"/>
  <c r="F9" i="5"/>
  <c r="F9" i="4"/>
  <c r="F9" i="3"/>
  <c r="D11" i="10"/>
  <c r="D10" i="9"/>
  <c r="D10" i="8"/>
  <c r="D10" i="7"/>
  <c r="D10" i="6"/>
  <c r="D10" i="5"/>
  <c r="D10" i="4"/>
  <c r="D10" i="3"/>
  <c r="H13" i="10"/>
  <c r="H12" i="9"/>
  <c r="H12" i="8"/>
  <c r="H12" i="7"/>
  <c r="H12" i="6"/>
  <c r="H12" i="5"/>
  <c r="H12" i="4"/>
  <c r="H12" i="3"/>
  <c r="F14" i="10"/>
  <c r="F13" i="9"/>
  <c r="F13" i="8"/>
  <c r="F13" i="7"/>
  <c r="F13" i="6"/>
  <c r="F13" i="5"/>
  <c r="F13" i="4"/>
  <c r="F13" i="3"/>
  <c r="D15" i="10"/>
  <c r="D14" i="9"/>
  <c r="D14" i="8"/>
  <c r="D14" i="7"/>
  <c r="D14" i="6"/>
  <c r="D14" i="5"/>
  <c r="D14" i="4"/>
  <c r="D14" i="3"/>
  <c r="H17" i="10"/>
  <c r="H16" i="9"/>
  <c r="H16" i="8"/>
  <c r="H16" i="7"/>
  <c r="H16" i="6"/>
  <c r="H16" i="5"/>
  <c r="H16" i="4"/>
  <c r="H16" i="3"/>
  <c r="F18" i="10"/>
  <c r="F17" i="9"/>
  <c r="F17" i="8"/>
  <c r="F17" i="7"/>
  <c r="F17" i="6"/>
  <c r="F17" i="5"/>
  <c r="F17" i="4"/>
  <c r="F17" i="3"/>
  <c r="D19" i="10"/>
  <c r="D18" i="9"/>
  <c r="D18" i="8"/>
  <c r="D18" i="7"/>
  <c r="D18" i="6"/>
  <c r="D18" i="5"/>
  <c r="D18" i="4"/>
  <c r="D18" i="3"/>
  <c r="H21" i="10"/>
  <c r="H20" i="9"/>
  <c r="H20" i="8"/>
  <c r="H20" i="7"/>
  <c r="H20" i="6"/>
  <c r="H20" i="5"/>
  <c r="H20" i="4"/>
  <c r="H20" i="3"/>
  <c r="F22" i="10"/>
  <c r="F21" i="9"/>
  <c r="F21" i="8"/>
  <c r="F21" i="7"/>
  <c r="F21" i="6"/>
  <c r="F21" i="5"/>
  <c r="F21" i="4"/>
  <c r="F21" i="3"/>
  <c r="D23" i="10"/>
  <c r="D22" i="9"/>
  <c r="D22" i="8"/>
  <c r="D22" i="7"/>
  <c r="D22" i="6"/>
  <c r="D22" i="5"/>
  <c r="D22" i="4"/>
  <c r="D22" i="3"/>
  <c r="C2" i="2"/>
  <c r="E3" i="10"/>
  <c r="E2" i="9"/>
  <c r="E2" i="8"/>
  <c r="E2" i="7"/>
  <c r="E2" i="6"/>
  <c r="E2" i="5"/>
  <c r="E2" i="3"/>
  <c r="E2" i="4"/>
  <c r="C4" i="10"/>
  <c r="C3" i="9"/>
  <c r="C3" i="8"/>
  <c r="C3" i="7"/>
  <c r="C3" i="6"/>
  <c r="C3" i="5"/>
  <c r="C3" i="4"/>
  <c r="C3" i="3"/>
  <c r="G6" i="10"/>
  <c r="G5" i="9"/>
  <c r="G5" i="8"/>
  <c r="G5" i="7"/>
  <c r="G5" i="6"/>
  <c r="G5" i="5"/>
  <c r="G5" i="4"/>
  <c r="G5" i="3"/>
  <c r="E7" i="10"/>
  <c r="E6" i="9"/>
  <c r="E6" i="8"/>
  <c r="E6" i="7"/>
  <c r="E6" i="6"/>
  <c r="E6" i="5"/>
  <c r="E6" i="3"/>
  <c r="E6" i="4"/>
  <c r="C8" i="10"/>
  <c r="C7" i="9"/>
  <c r="C7" i="8"/>
  <c r="C7" i="7"/>
  <c r="C7" i="6"/>
  <c r="C7" i="5"/>
  <c r="C7" i="4"/>
  <c r="C7" i="3"/>
  <c r="G10" i="10"/>
  <c r="G9" i="9"/>
  <c r="G9" i="8"/>
  <c r="G9" i="7"/>
  <c r="G9" i="6"/>
  <c r="G9" i="5"/>
  <c r="G9" i="4"/>
  <c r="G9" i="3"/>
  <c r="E11" i="10"/>
  <c r="E10" i="9"/>
  <c r="E10" i="8"/>
  <c r="E10" i="7"/>
  <c r="E10" i="6"/>
  <c r="E10" i="5"/>
  <c r="E10" i="3"/>
  <c r="E10" i="4"/>
  <c r="C12" i="10"/>
  <c r="C11" i="9"/>
  <c r="C11" i="8"/>
  <c r="C11" i="7"/>
  <c r="C11" i="6"/>
  <c r="C11" i="5"/>
  <c r="C11" i="4"/>
  <c r="C11" i="3"/>
  <c r="G14" i="10"/>
  <c r="G13" i="9"/>
  <c r="G13" i="8"/>
  <c r="G13" i="7"/>
  <c r="G13" i="6"/>
  <c r="G13" i="5"/>
  <c r="G13" i="4"/>
  <c r="G13" i="3"/>
  <c r="E15" i="10"/>
  <c r="E14" i="9"/>
  <c r="E14" i="8"/>
  <c r="E14" i="7"/>
  <c r="E14" i="6"/>
  <c r="E14" i="5"/>
  <c r="E14" i="3"/>
  <c r="E14" i="4"/>
  <c r="C16" i="10"/>
  <c r="C15" i="9"/>
  <c r="C15" i="8"/>
  <c r="C15" i="7"/>
  <c r="C15" i="6"/>
  <c r="C15" i="5"/>
  <c r="C15" i="4"/>
  <c r="C15" i="3"/>
  <c r="G18" i="10"/>
  <c r="G17" i="9"/>
  <c r="G17" i="8"/>
  <c r="G17" i="7"/>
  <c r="G17" i="6"/>
  <c r="G17" i="5"/>
  <c r="G17" i="4"/>
  <c r="G17" i="3"/>
  <c r="E19" i="10"/>
  <c r="E18" i="9"/>
  <c r="E18" i="8"/>
  <c r="E18" i="7"/>
  <c r="E18" i="6"/>
  <c r="E18" i="5"/>
  <c r="E18" i="3"/>
  <c r="E18" i="4"/>
  <c r="C20" i="10"/>
  <c r="C19" i="9"/>
  <c r="C19" i="8"/>
  <c r="C19" i="7"/>
  <c r="C19" i="6"/>
  <c r="C19" i="5"/>
  <c r="C19" i="4"/>
  <c r="C19" i="3"/>
  <c r="G22" i="10"/>
  <c r="G21" i="9"/>
  <c r="G21" i="8"/>
  <c r="G21" i="7"/>
  <c r="G21" i="6"/>
  <c r="G21" i="5"/>
  <c r="G21" i="4"/>
  <c r="G21" i="3"/>
  <c r="E23" i="10"/>
  <c r="E22" i="9"/>
  <c r="E22" i="8"/>
  <c r="E22" i="7"/>
  <c r="E22" i="6"/>
  <c r="E22" i="5"/>
  <c r="E22" i="3"/>
  <c r="E22" i="4"/>
  <c r="D2" i="2"/>
  <c r="F3" i="10"/>
  <c r="F2" i="9"/>
  <c r="F2" i="8"/>
  <c r="F2" i="7"/>
  <c r="F2" i="6"/>
  <c r="F2" i="5"/>
  <c r="F2" i="4"/>
  <c r="F2" i="3"/>
  <c r="D4" i="10"/>
  <c r="D3" i="9"/>
  <c r="D3" i="8"/>
  <c r="D3" i="7"/>
  <c r="D3" i="6"/>
  <c r="D3" i="5"/>
  <c r="D3" i="4"/>
  <c r="D3" i="3"/>
  <c r="H6" i="10"/>
  <c r="H5" i="9"/>
  <c r="H5" i="8"/>
  <c r="H5" i="7"/>
  <c r="H5" i="6"/>
  <c r="H5" i="5"/>
  <c r="H5" i="4"/>
  <c r="H5" i="3"/>
  <c r="F7" i="10"/>
  <c r="F6" i="9"/>
  <c r="F6" i="8"/>
  <c r="F6" i="7"/>
  <c r="F6" i="6"/>
  <c r="F6" i="5"/>
  <c r="F6" i="4"/>
  <c r="F6" i="3"/>
  <c r="D8" i="10"/>
  <c r="D7" i="9"/>
  <c r="D7" i="8"/>
  <c r="D7" i="7"/>
  <c r="D7" i="6"/>
  <c r="D7" i="5"/>
  <c r="D7" i="4"/>
  <c r="D7" i="3"/>
  <c r="H10" i="10"/>
  <c r="H9" i="9"/>
  <c r="H9" i="8"/>
  <c r="H9" i="7"/>
  <c r="H9" i="6"/>
  <c r="H9" i="5"/>
  <c r="H9" i="4"/>
  <c r="H9" i="3"/>
  <c r="F11" i="10"/>
  <c r="F10" i="9"/>
  <c r="F10" i="8"/>
  <c r="F10" i="7"/>
  <c r="F10" i="6"/>
  <c r="F10" i="5"/>
  <c r="F10" i="4"/>
  <c r="F10" i="3"/>
  <c r="D12" i="10"/>
  <c r="D11" i="9"/>
  <c r="D11" i="8"/>
  <c r="D11" i="7"/>
  <c r="D11" i="6"/>
  <c r="D11" i="5"/>
  <c r="D11" i="4"/>
  <c r="D11" i="3"/>
  <c r="H14" i="10"/>
  <c r="H13" i="9"/>
  <c r="H13" i="8"/>
  <c r="H13" i="7"/>
  <c r="H13" i="6"/>
  <c r="H13" i="5"/>
  <c r="H13" i="4"/>
  <c r="H13" i="3"/>
  <c r="F15" i="10"/>
  <c r="F14" i="9"/>
  <c r="F14" i="8"/>
  <c r="F14" i="7"/>
  <c r="F14" i="6"/>
  <c r="F14" i="5"/>
  <c r="F14" i="4"/>
  <c r="F14" i="3"/>
  <c r="D16" i="10"/>
  <c r="D15" i="9"/>
  <c r="D15" i="8"/>
  <c r="D15" i="7"/>
  <c r="D15" i="6"/>
  <c r="D15" i="5"/>
  <c r="D15" i="4"/>
  <c r="D15" i="3"/>
  <c r="H18" i="10"/>
  <c r="H17" i="9"/>
  <c r="H17" i="8"/>
  <c r="H17" i="7"/>
  <c r="H17" i="6"/>
  <c r="H17" i="5"/>
  <c r="H17" i="4"/>
  <c r="H17" i="3"/>
  <c r="F19" i="10"/>
  <c r="F18" i="9"/>
  <c r="F18" i="8"/>
  <c r="F18" i="7"/>
  <c r="F18" i="6"/>
  <c r="F18" i="5"/>
  <c r="F18" i="4"/>
  <c r="F18" i="3"/>
  <c r="D20" i="10"/>
  <c r="D19" i="9"/>
  <c r="D19" i="8"/>
  <c r="D19" i="7"/>
  <c r="D19" i="6"/>
  <c r="D19" i="5"/>
  <c r="D19" i="4"/>
  <c r="D19" i="3"/>
  <c r="H22" i="10"/>
  <c r="H21" i="9"/>
  <c r="H21" i="8"/>
  <c r="H21" i="7"/>
  <c r="H21" i="6"/>
  <c r="H21" i="5"/>
  <c r="H21" i="4"/>
  <c r="H21" i="3"/>
  <c r="F23" i="10"/>
  <c r="F22" i="9"/>
  <c r="F22" i="8"/>
  <c r="F22" i="7"/>
  <c r="F22" i="6"/>
  <c r="F22" i="5"/>
  <c r="F22" i="4"/>
  <c r="F22" i="3"/>
  <c r="E2" i="2"/>
  <c r="G3" i="10"/>
  <c r="G2" i="9"/>
  <c r="G2" i="8"/>
  <c r="G2" i="7"/>
  <c r="G2" i="6"/>
  <c r="G2" i="5"/>
  <c r="G2" i="4"/>
  <c r="G2" i="3"/>
  <c r="E4" i="10"/>
  <c r="E3" i="9"/>
  <c r="E3" i="8"/>
  <c r="E3" i="7"/>
  <c r="E3" i="6"/>
  <c r="E3" i="5"/>
  <c r="E3" i="3"/>
  <c r="E3" i="4"/>
  <c r="C5" i="10"/>
  <c r="C4" i="9"/>
  <c r="C4" i="8"/>
  <c r="C4" i="7"/>
  <c r="C4" i="6"/>
  <c r="C4" i="5"/>
  <c r="C4" i="4"/>
  <c r="C4" i="3"/>
  <c r="G7" i="10"/>
  <c r="G6" i="9"/>
  <c r="G6" i="8"/>
  <c r="G6" i="7"/>
  <c r="G6" i="6"/>
  <c r="G6" i="5"/>
  <c r="G6" i="4"/>
  <c r="G6" i="3"/>
  <c r="E8" i="10"/>
  <c r="E7" i="9"/>
  <c r="E7" i="8"/>
  <c r="E7" i="7"/>
  <c r="E7" i="6"/>
  <c r="E7" i="5"/>
  <c r="E7" i="3"/>
  <c r="E7" i="4"/>
  <c r="C9" i="10"/>
  <c r="C8" i="9"/>
  <c r="C8" i="8"/>
  <c r="C8" i="7"/>
  <c r="C8" i="6"/>
  <c r="C8" i="5"/>
  <c r="C8" i="4"/>
  <c r="C8" i="3"/>
  <c r="G11" i="10"/>
  <c r="G10" i="9"/>
  <c r="G10" i="8"/>
  <c r="G10" i="7"/>
  <c r="G10" i="6"/>
  <c r="G10" i="5"/>
  <c r="G10" i="4"/>
  <c r="G10" i="3"/>
  <c r="E12" i="10"/>
  <c r="E11" i="9"/>
  <c r="E11" i="8"/>
  <c r="E11" i="7"/>
  <c r="E11" i="6"/>
  <c r="E11" i="5"/>
  <c r="E11" i="3"/>
  <c r="E11" i="4"/>
  <c r="C13" i="10"/>
  <c r="C12" i="9"/>
  <c r="C12" i="8"/>
  <c r="C12" i="7"/>
  <c r="C12" i="6"/>
  <c r="C12" i="5"/>
  <c r="C12" i="4"/>
  <c r="C12" i="3"/>
  <c r="G15" i="10"/>
  <c r="G14" i="9"/>
  <c r="G14" i="8"/>
  <c r="G14" i="7"/>
  <c r="G14" i="6"/>
  <c r="G14" i="5"/>
  <c r="G14" i="4"/>
  <c r="G14" i="3"/>
  <c r="E16" i="10"/>
  <c r="E15" i="9"/>
  <c r="E15" i="8"/>
  <c r="E15" i="7"/>
  <c r="E15" i="6"/>
  <c r="E15" i="5"/>
  <c r="E15" i="3"/>
  <c r="E15" i="4"/>
  <c r="C17" i="10"/>
  <c r="C16" i="9"/>
  <c r="C16" i="8"/>
  <c r="C16" i="7"/>
  <c r="C16" i="6"/>
  <c r="C16" i="5"/>
  <c r="C16" i="4"/>
  <c r="C16" i="3"/>
  <c r="G19" i="10"/>
  <c r="G18" i="9"/>
  <c r="G18" i="8"/>
  <c r="G18" i="7"/>
  <c r="G18" i="6"/>
  <c r="G18" i="5"/>
  <c r="G18" i="4"/>
  <c r="G18" i="3"/>
  <c r="E20" i="10"/>
  <c r="E19" i="9"/>
  <c r="E19" i="8"/>
  <c r="E19" i="7"/>
  <c r="E19" i="6"/>
  <c r="E19" i="5"/>
  <c r="E19" i="3"/>
  <c r="E19" i="4"/>
  <c r="C21" i="10"/>
  <c r="C20" i="9"/>
  <c r="C20" i="8"/>
  <c r="C20" i="7"/>
  <c r="C20" i="6"/>
  <c r="C20" i="5"/>
  <c r="C20" i="4"/>
  <c r="C20" i="3"/>
  <c r="G23" i="10"/>
  <c r="G22" i="9"/>
  <c r="G22" i="8"/>
  <c r="G22" i="7"/>
  <c r="G22" i="6"/>
  <c r="G22" i="5"/>
  <c r="G22" i="4"/>
  <c r="G22" i="3"/>
  <c r="F2" i="2"/>
  <c r="B7" i="4"/>
  <c r="B15" i="4"/>
  <c r="B5" i="4"/>
  <c r="B13" i="4"/>
  <c r="B21" i="4"/>
  <c r="B8" i="4"/>
  <c r="B16" i="4"/>
  <c r="B6" i="4"/>
  <c r="B14" i="4"/>
  <c r="B22" i="4"/>
  <c r="B9" i="4"/>
  <c r="B17" i="4"/>
  <c r="B5" i="10"/>
  <c r="B9" i="10"/>
  <c r="B13" i="10"/>
  <c r="B17" i="10"/>
  <c r="B21" i="10"/>
  <c r="B4" i="10"/>
  <c r="B8" i="10"/>
  <c r="B12" i="10"/>
  <c r="B16" i="10"/>
  <c r="B20"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tc={7230FFAD-F685-4A53-8331-93456215165E}</author>
  </authors>
  <commentList>
    <comment ref="K2" authorId="0" shapeId="0" xr:uid="{7230FFAD-F685-4A53-8331-93456215165E}">
      <text>
        <t>[Threaded comment]
Your version of Excel allows you to read this threaded comment; however, any edits to it will get removed if the file is opened in a newer version of Excel. Learn more: https://go.microsoft.com/fwlink/?linkid=870924
Comment:
    link to MRLs (Part 2, Annex I)</t>
      </text>
    </comment>
  </commentList>
</comments>
</file>

<file path=xl/sharedStrings.xml><?xml version="1.0" encoding="utf-8"?>
<sst xmlns="http://schemas.openxmlformats.org/spreadsheetml/2006/main" count="4563" uniqueCount="663">
  <si>
    <t>Table 1:  Links to information pages for each substance</t>
  </si>
  <si>
    <t>Table 2:  Legislative map</t>
  </si>
  <si>
    <t>Table 3</t>
  </si>
  <si>
    <t>Table 4</t>
  </si>
  <si>
    <t>Table 5</t>
  </si>
  <si>
    <t>Table 6</t>
  </si>
  <si>
    <t>Table 7</t>
  </si>
  <si>
    <t>Table 8</t>
  </si>
  <si>
    <t>Table 9</t>
  </si>
  <si>
    <t>Table 10</t>
  </si>
  <si>
    <t>POPs Regulation</t>
  </si>
  <si>
    <t>Proposed Pop</t>
  </si>
  <si>
    <t>PIC Status</t>
  </si>
  <si>
    <t>Restriction list (annex XVII)</t>
  </si>
  <si>
    <t>Registry of restriction intentions</t>
  </si>
  <si>
    <t>Authorisation list (annex XIV)</t>
  </si>
  <si>
    <t>Candidate List</t>
  </si>
  <si>
    <t>Candidate list substances in articles</t>
  </si>
  <si>
    <t>Registry of SVHC Intentions</t>
  </si>
  <si>
    <t>PACT list is updated every 48 hours ( see https://echa.europa.eu/pact)</t>
  </si>
  <si>
    <t>CORAP</t>
  </si>
  <si>
    <t>Harmonised Classifications in force from 1 May 2020 after ATP 13</t>
  </si>
  <si>
    <t>Registry of submitted CLH</t>
  </si>
  <si>
    <t>FULL REACH Registration</t>
  </si>
  <si>
    <t>Intermediate REACH Registration</t>
  </si>
  <si>
    <t>NONS REACH Registration</t>
  </si>
  <si>
    <t>Information on REACH registered uses</t>
  </si>
  <si>
    <t>Biocides</t>
  </si>
  <si>
    <t>OEL on CMD/CAD (see https://echa.europa.eu/oels-activity-list)</t>
  </si>
  <si>
    <t>DNEL INHALATION [mg/m³]</t>
  </si>
  <si>
    <t>WFD and EQS</t>
  </si>
  <si>
    <t>Groundwater</t>
  </si>
  <si>
    <t>Registered uses</t>
  </si>
  <si>
    <t>Table 3:  POPs</t>
  </si>
  <si>
    <t>Rows with entry</t>
  </si>
  <si>
    <t>Table 4:  REACH Restriction process</t>
  </si>
  <si>
    <t>Table 5:  REACH SVHC/Authorisation process</t>
  </si>
  <si>
    <t>Table 6:  REACH Evaluation process</t>
  </si>
  <si>
    <t>Table 7:  CLP Hamonised classification process</t>
  </si>
  <si>
    <t>Table 8:  REACH Registration and Biocides</t>
  </si>
  <si>
    <t>Table 9:  OELs on CAD/CMD</t>
  </si>
  <si>
    <t>DNEL list of the DGUV - November 2018 - https://www.dguv.de/ifa/gestis/gestis-dnel-liste/index-2.jsp</t>
  </si>
  <si>
    <t>Table 10:  Other limit values</t>
  </si>
  <si>
    <t>Duplicate?</t>
  </si>
  <si>
    <t>List</t>
  </si>
  <si>
    <t>Substance Group</t>
  </si>
  <si>
    <t>Category</t>
  </si>
  <si>
    <t>Substance name</t>
  </si>
  <si>
    <t>CASNo.</t>
  </si>
  <si>
    <t>EC NUMBER</t>
  </si>
  <si>
    <t>Substance Information Page</t>
  </si>
  <si>
    <t>Brief Profile Page</t>
  </si>
  <si>
    <t>Link to entry on CLI</t>
  </si>
  <si>
    <t>Anilines</t>
  </si>
  <si>
    <t>A</t>
  </si>
  <si>
    <t>MOCA</t>
  </si>
  <si>
    <t>101-14-4</t>
  </si>
  <si>
    <t>202-918-9</t>
  </si>
  <si>
    <t>https://echa.europa.eu/substance-information/-/substanceinfo/100.002.654</t>
  </si>
  <si>
    <t>https://echa.europa.eu/brief-profile/-/briefprofile/100.002.654</t>
  </si>
  <si>
    <t>https://echa.europa.eu/information-on-chemicals/cl-inventory-database/-/discli/details/58358</t>
  </si>
  <si>
    <t>MDA</t>
  </si>
  <si>
    <t>101-77-9</t>
  </si>
  <si>
    <t>202-974-4</t>
  </si>
  <si>
    <t>https://echa.europa.eu/substance-information/-/substanceinfo/100.002.705</t>
  </si>
  <si>
    <t>https://echa.europa.eu/brief-profile/-/briefprofile/100.002.705</t>
  </si>
  <si>
    <t>https://echa.europa.eu/information-on-chemicals/cl-inventory-database/-/discli/details/20502</t>
  </si>
  <si>
    <t>B</t>
  </si>
  <si>
    <t>o-toluidine</t>
  </si>
  <si>
    <t>95-53-4</t>
  </si>
  <si>
    <t>202-429-0</t>
  </si>
  <si>
    <t>https://echa.europa.eu/substance-information/-/substanceinfo/100.002.209</t>
  </si>
  <si>
    <t>https://echa.europa.eu/brief-profile/-/briefprofile/100.002.209</t>
  </si>
  <si>
    <t>https://echa.europa.eu/information-on-chemicals/cl-inventory-database/-/discli/details/121282</t>
  </si>
  <si>
    <t xml:space="preserve">Aniline  </t>
  </si>
  <si>
    <t>62-53-3</t>
  </si>
  <si>
    <t>200-539-3</t>
  </si>
  <si>
    <t>https://echa.europa.eu/substance-information/-/substanceinfo/100.000.491</t>
  </si>
  <si>
    <t>https://echa.europa.eu/brief-profile/-/briefprofile/100.000.491</t>
  </si>
  <si>
    <t>https://echa.europa.eu/information-on-chemicals/cl-inventory-database/-/discli/details/115877</t>
  </si>
  <si>
    <t>diisocyanates (mDI/TDI)</t>
  </si>
  <si>
    <t>101-68-8</t>
  </si>
  <si>
    <t>202-966-0</t>
  </si>
  <si>
    <t>https://echa.europa.eu/substance-information/-/substanceinfo/100.002.697</t>
  </si>
  <si>
    <t>https://echa.europa.eu/brief-profile/-/briefprofile/100.002.697</t>
  </si>
  <si>
    <t>https://echa.europa.eu/information-on-chemicals/cl-inventory-database/-/discli/details/5150</t>
  </si>
  <si>
    <t>Y</t>
  </si>
  <si>
    <t>584-84-9</t>
  </si>
  <si>
    <t>209-544-5</t>
  </si>
  <si>
    <t>https://echa.europa.eu/substance-information/-/substanceinfo/100.008.678</t>
  </si>
  <si>
    <t>https://echa.europa.eu/brief-profile/-/briefprofile/100.008.678</t>
  </si>
  <si>
    <t>https://echa.europa.eu/information-on-chemicals/cl-inventory-database/-/discli/details/43530</t>
  </si>
  <si>
    <t>91-08-07</t>
  </si>
  <si>
    <t>-</t>
  </si>
  <si>
    <t xml:space="preserve">paracetamol </t>
  </si>
  <si>
    <t>103-90-2</t>
  </si>
  <si>
    <t>203-157-5</t>
  </si>
  <si>
    <t>https://echa.europa.eu/substance-information/-/substanceinfo/100.002.870</t>
  </si>
  <si>
    <t>https://echa.europa.eu/brief-profile/-/briefprofile/100.002.870</t>
  </si>
  <si>
    <t>https://echa.europa.eu/information-on-chemicals/cl-inventory-database/-/discli/details/82701</t>
  </si>
  <si>
    <t>C</t>
  </si>
  <si>
    <t xml:space="preserve">p-PDA </t>
  </si>
  <si>
    <t>106-50-3</t>
  </si>
  <si>
    <t>203-404-7</t>
  </si>
  <si>
    <t>https://echa.europa.eu/substance-information/-/substanceinfo/100.003.096</t>
  </si>
  <si>
    <t>https://echa.europa.eu/brief-profile/-/briefprofile/100.003.096</t>
  </si>
  <si>
    <t>https://echa.europa.eu/information-on-chemicals/cl-inventory-database/-/discli/details/22835</t>
  </si>
  <si>
    <t>p-toluidine</t>
  </si>
  <si>
    <t>106-49-0</t>
  </si>
  <si>
    <t>203-403-1</t>
  </si>
  <si>
    <t>https://echa.europa.eu/substance-information/-/substanceinfo/100.003.095</t>
  </si>
  <si>
    <t>https://echa.europa.eu/brief-profile/-/briefprofile/100.003.095</t>
  </si>
  <si>
    <t>https://echa.europa.eu/information-on-chemicals/cl-inventory-database/-/discli/details/22403</t>
  </si>
  <si>
    <t>D</t>
  </si>
  <si>
    <t>1,3-diphenylguanidine</t>
  </si>
  <si>
    <t>102-67-7</t>
  </si>
  <si>
    <t>4,4-oxodianiline</t>
  </si>
  <si>
    <t>101-80-4</t>
  </si>
  <si>
    <t>202-977-0</t>
  </si>
  <si>
    <t>https://echa.europa.eu/substance-information/-/substanceinfo/100.002.707</t>
  </si>
  <si>
    <t>https://echa.europa.eu/brief-profile/-/briefprofile/100.002.707</t>
  </si>
  <si>
    <t>https://echa.europa.eu/information-on-chemicals/cl-inventory-database/-/discli/details/20447</t>
  </si>
  <si>
    <t>N,N-diethylaniline</t>
  </si>
  <si>
    <t>91-66-7</t>
  </si>
  <si>
    <t>202-088-8</t>
  </si>
  <si>
    <t>https://echa.europa.eu/substance-information/-/substanceinfo/100.001.899</t>
  </si>
  <si>
    <t>https://echa.europa.eu/brief-profile/-/briefprofile/100.001.899</t>
  </si>
  <si>
    <t>https://echa.europa.eu/information-on-chemicals/cl-inventory-database/-/discli/details/116391</t>
  </si>
  <si>
    <t>N-1-naphthylaniline</t>
  </si>
  <si>
    <t>90-30-2</t>
  </si>
  <si>
    <t>201-983-0</t>
  </si>
  <si>
    <t>https://echa.europa.eu/substance-information/-/substanceinfo/100.001.803</t>
  </si>
  <si>
    <t>https://echa.europa.eu/brief-profile/-/briefprofile/100.001.803</t>
  </si>
  <si>
    <t>https://echa.europa.eu/information-on-chemicals/cl-inventory-database/-/discli/details/119763</t>
  </si>
  <si>
    <t>N-ethyl-N-[2-[1-(2-methylpropoxy)ethoxy]ethyl]-4-(phenylazo)aniline</t>
  </si>
  <si>
    <t>34432-92-3</t>
  </si>
  <si>
    <t>252-021-1</t>
  </si>
  <si>
    <t>https://echa.europa.eu/substance-information/-/substanceinfo/100.047.277</t>
  </si>
  <si>
    <t>https://echa.europa.eu/brief-profile/-/briefprofile/100.047.277</t>
  </si>
  <si>
    <t>https://echa.europa.eu/information-on-chemicals/cl-inventory-database/-/discli/details/104198</t>
  </si>
  <si>
    <t>p-(2,3-epoxypropoxy)-N,N-bis(2,3-epoxypropyl)aniline, m-(2,3-epoxypropoxy)-N,N-bis(2,3-epoxypropyl)aniline</t>
  </si>
  <si>
    <t>5026-74-4</t>
  </si>
  <si>
    <t>225-716-2</t>
  </si>
  <si>
    <t>https://echa.europa.eu/substance-information/-/substanceinfo/100.023.379</t>
  </si>
  <si>
    <t>https://echa.europa.eu/brief-profile/-/briefprofile/100.023.379</t>
  </si>
  <si>
    <t>https://echa.europa.eu/information-on-chemicals/cl-inventory-database/-/discli/details/27318</t>
  </si>
  <si>
    <t>71604-74-5</t>
  </si>
  <si>
    <t>275-662-9</t>
  </si>
  <si>
    <t>https://echa.europa.eu/substance-information/-/substanceinfo/100.068.763</t>
  </si>
  <si>
    <t>https://echa.europa.eu/brief-profile/-/briefprofile/100.068.763</t>
  </si>
  <si>
    <t>https://echa.europa.eu/information-on-chemicals/cl-inventory-database/-/discli/details/38874</t>
  </si>
  <si>
    <t>1,1'-(p-tolylimino)dipropan-2-ol</t>
  </si>
  <si>
    <t>38668-48-3</t>
  </si>
  <si>
    <t>254-075-1</t>
  </si>
  <si>
    <t>https://echa.europa.eu/substance-information/-/substanceinfo/100.049.142</t>
  </si>
  <si>
    <t>https://echa.europa.eu/brief-profile/-/briefprofile/100.049.142</t>
  </si>
  <si>
    <t>https://echa.europa.eu/information-on-chemicals/cl-inventory-database/-/discli/details/40506</t>
  </si>
  <si>
    <t>dapsone</t>
  </si>
  <si>
    <t>80-08-0</t>
  </si>
  <si>
    <t>201-248-4</t>
  </si>
  <si>
    <t>https://echa.europa.eu/substance-information/-/substanceinfo/100.001.136</t>
  </si>
  <si>
    <t>https://echa.europa.eu/brief-profile/-/briefprofile/100.001.136</t>
  </si>
  <si>
    <t>https://echa.europa.eu/information-on-chemicals/cl-inventory-database/-/discli/details/57234</t>
  </si>
  <si>
    <t>E</t>
  </si>
  <si>
    <t>other unspecified/ unidentified aniline compounds</t>
  </si>
  <si>
    <t>Listed under Annex I (identifying protocol/convention)</t>
  </si>
  <si>
    <t>Placing on the market placing on the market and use of whether on their own, in preparations or as constituents of articles is prohibited?</t>
  </si>
  <si>
    <t>Specific exemption on intermediate use or other specification</t>
  </si>
  <si>
    <t>Subject to release reduction provisions under Annex III</t>
  </si>
  <si>
    <t>Waste management provisions set out in Article 7 (Annex IV)</t>
  </si>
  <si>
    <t>Concentration limit referred to in Article 7(4)(a)</t>
  </si>
  <si>
    <t xml:space="preserve">Part 2   Wastes and operations to which Article 7(4)(b) applies </t>
  </si>
  <si>
    <t>Proposed POP?</t>
  </si>
  <si>
    <t>Conditions</t>
  </si>
  <si>
    <t>Appendices</t>
  </si>
  <si>
    <t>Standards</t>
  </si>
  <si>
    <t>History</t>
  </si>
  <si>
    <t>Q&amp;As</t>
  </si>
  <si>
    <t>Remarks</t>
  </si>
  <si>
    <t>Submitter(s)</t>
  </si>
  <si>
    <t>Details on the scope of restriction</t>
  </si>
  <si>
    <t>Reason for restriction</t>
  </si>
  <si>
    <t>Status</t>
  </si>
  <si>
    <t>Date of intention</t>
  </si>
  <si>
    <t>Expected date of submission</t>
  </si>
  <si>
    <t>Withdrawal date</t>
  </si>
  <si>
    <t>Reason for withdrawal</t>
  </si>
  <si>
    <t>Start of Call for Evidence public consultation</t>
  </si>
  <si>
    <t>Deadline for comments on the Call for Evidence</t>
  </si>
  <si>
    <t>Start of second Call for Evidence public consultation</t>
  </si>
  <si>
    <t>Deadline for comments on the second Call for Evidence</t>
  </si>
  <si>
    <t>Start of third Call for Evidence public consultation</t>
  </si>
  <si>
    <t>Deadline for comments on the third Call for Evidence</t>
  </si>
  <si>
    <t>Restriction report (and  annexes)</t>
  </si>
  <si>
    <t>Information note on restriction report</t>
  </si>
  <si>
    <t>Start of Annex XV report public consultation</t>
  </si>
  <si>
    <t>1st deadline for comments on Annex XV report</t>
  </si>
  <si>
    <t>Final deadline for comments on Annex XV report</t>
  </si>
  <si>
    <t>Comments on Annex XV report</t>
  </si>
  <si>
    <t>Opinion of RAC (and minority positions)</t>
  </si>
  <si>
    <t>Draft opinion of SEAC</t>
  </si>
  <si>
    <t>RAC &amp; SEAC (draft) Background document (and annexes)</t>
  </si>
  <si>
    <t>Start of SEAC draft opinion public consultation</t>
  </si>
  <si>
    <t>Deadline for comments on SEAC draft opinion</t>
  </si>
  <si>
    <t>Comments on SEAC draft opinion</t>
  </si>
  <si>
    <t>https://echa.europa.eu/documents/10162/46cb2ae0-ee6b-4319-8604-b5b1d4a41d53</t>
  </si>
  <si>
    <t/>
  </si>
  <si>
    <t>&lt;a href="https://standards.cen.eu/dyn/www/f?p=204:110:0::::FSP_PROJECT,FSP_ORG_ID:28771,6062&amp;cs=1E3926CA57F51F29D21E581884F93B948"&gt;EN 14387:2004+A1:2008&lt;/a&gt;</t>
  </si>
  <si>
    <t>&lt;a href="https://eur-lex.europa.eu/legal-content/EN/TXT/?uri=uriserv:OJ.L_.2008.348.01.0108.01.ENG&amp;toc=OJ:L:2008:348:TOC"&gt;D 1348/2008/EC&lt;/a&gt;#&lt;a href="https://eur-lex.europa.eu/legal-content/EN/TXT/?uri=uriserv:OJ.L_.2009.164.01.0007.01.ENG&amp;toc=OJ:L:2009:164:TOC"&gt;R 552/2009&lt;/a&gt;#&lt;a href="https://eur-lex.europa.eu/legal-content/EN/TXT/?uri=uriserv:OJ.L_.2013.043.01.0024.01.ENG&amp;toc=OJ:L:2013:043:TOC"&gt;R 126/2013&lt;/a&gt;</t>
  </si>
  <si>
    <t>&lt;a href="https://echa.europa.eu/support/qas-support/browse/-/qa/70Qx/view/ids/677"&gt;entry 677&lt;/a&gt;</t>
  </si>
  <si>
    <t>17/03/2015</t>
  </si>
  <si>
    <t>ECHA</t>
  </si>
  <si>
    <t>19/03/2019</t>
  </si>
  <si>
    <t>Sunset Date</t>
  </si>
  <si>
    <t>Latest application date</t>
  </si>
  <si>
    <t>Intrinsic property(ies) referred to in Article 57</t>
  </si>
  <si>
    <t>Exempted (categories of) uses</t>
  </si>
  <si>
    <t>Reason for inclusion</t>
  </si>
  <si>
    <t>Date of inclusion</t>
  </si>
  <si>
    <t>Decision</t>
  </si>
  <si>
    <t>IUCLID dataset</t>
  </si>
  <si>
    <t>Support document</t>
  </si>
  <si>
    <t>Response to comments</t>
  </si>
  <si>
    <t>Number of SiA notifications listed</t>
  </si>
  <si>
    <t>Details</t>
  </si>
  <si>
    <t>Final background document (and annexes)</t>
  </si>
  <si>
    <t>Adopted restriction/Commission communication</t>
  </si>
  <si>
    <t>Latest update</t>
  </si>
  <si>
    <t>Submitted for accordance check</t>
  </si>
  <si>
    <t>Submitter</t>
  </si>
  <si>
    <t>Scope</t>
  </si>
  <si>
    <t>Start of public consultation</t>
  </si>
  <si>
    <t>End of public consultation</t>
  </si>
  <si>
    <t>Public consultation document</t>
  </si>
  <si>
    <t>RCOM (Comments received)</t>
  </si>
  <si>
    <t>Year of MSC agreement</t>
  </si>
  <si>
    <t>MSC Agreement</t>
  </si>
  <si>
    <t>Date of MSC agreement</t>
  </si>
  <si>
    <t>Support documents</t>
  </si>
  <si>
    <t>MSC Opinion</t>
  </si>
  <si>
    <t>Date of MSC opinion</t>
  </si>
  <si>
    <t>Minority position</t>
  </si>
  <si>
    <t>Date of inclusion in Candidate List</t>
  </si>
  <si>
    <t>22/11/2017</t>
  </si>
  <si>
    <t>22/05/2016</t>
  </si>
  <si>
    <t>Carcinogenic (Article 57a)</t>
  </si>
  <si>
    <t>19/12/2011</t>
  </si>
  <si>
    <t>https://echa.europa.eu/documents/10162/0a89c9f0-1da4-406b-8285-9db907cdb66a</t>
  </si>
  <si>
    <t>https://echa.europa.eu/documents/10162/40909414-f320-4c4d-8519-3b9895c794e1</t>
  </si>
  <si>
    <t>https://echa.europa.eu/documents/10162/6f0cee92-fe4f-492d-b8e1-78ac46ee1a85</t>
  </si>
  <si>
    <t>https://echa.europa.eu/documents/10162/f32433f8-4c7b-4fe4-8601-a6ae79de51d9</t>
  </si>
  <si>
    <t>sia_notif_202-918-9_en.pdf#"https://echa.europa.eu/documents/10162/b5d1c4bb-ca07-4723-a8c2-13d71112b616"#""</t>
  </si>
  <si>
    <t>Identified SVHC</t>
  </si>
  <si>
    <t>20/07/2011</t>
  </si>
  <si>
    <t>01/08/2011</t>
  </si>
  <si>
    <t>29/08/2011</t>
  </si>
  <si>
    <t>13/10/2011</t>
  </si>
  <si>
    <t>https://echa.europa.eu/documents/10162/d5fe953c-2055-6b2b-7d94-336294d83221</t>
  </si>
  <si>
    <t>https://echa.europa.eu/documents/10162/35f346fa-316a-076b-80f0-00b3f285520b</t>
  </si>
  <si>
    <t>2011</t>
  </si>
  <si>
    <t>https://echa.europa.eu/documents/10162/6a265d9e-540a-ee92-cb74-d39032dc782f</t>
  </si>
  <si>
    <t>24/11/2011</t>
  </si>
  <si>
    <t>https://echa.europa.eu/documents/10162/5a7495de-7141-51a4-7106-85e7cf273c9d</t>
  </si>
  <si>
    <t>21/08/2014</t>
  </si>
  <si>
    <t>21/02/2013</t>
  </si>
  <si>
    <t>28/10/2008</t>
  </si>
  <si>
    <t>https://echa.europa.eu/documents/10162/68f50f10-f55f-40be-9d1b-4fbbfdec7f96</t>
  </si>
  <si>
    <t>https://echa.europa.eu/documents/10162/1c864bd5-399d-49a2-880b-a8ad54d458b5</t>
  </si>
  <si>
    <t>https://echa.europa.eu/documents/10162/d36424e7-b12d-4dd8-832e-6d7e3e283fc3</t>
  </si>
  <si>
    <t>https://echa.europa.eu/documents/10162/9742c151-381b-4078-9d97-42f0d41a3110</t>
  </si>
  <si>
    <t>sia_notif_202-974-4_en.pdf#"https://echa.europa.eu/documents/10162/472de8a8-2865-456c-a688-1075c27e5218"#""</t>
  </si>
  <si>
    <t>15/04/2008</t>
  </si>
  <si>
    <t>27/06/2008</t>
  </si>
  <si>
    <t>Germany</t>
  </si>
  <si>
    <t>30/06/2008</t>
  </si>
  <si>
    <t>14/08/2008</t>
  </si>
  <si>
    <t>https://echa.europa.eu/documents/10162/c4503ab2-35e8-ddc5-159a-71efaf3b9e23</t>
  </si>
  <si>
    <t>https://echa.europa.eu/documents/10162/bea65e46-e7fc-8e60-b7d9-6a914386323b</t>
  </si>
  <si>
    <t>2008</t>
  </si>
  <si>
    <t>https://echa.europa.eu/documents/10162/85f61109-5dc2-0f28-6bb4-1ddec6fd5905</t>
  </si>
  <si>
    <t>01/10/2008</t>
  </si>
  <si>
    <t>https://echa.europa.eu/documents/10162/71515d2c-d98e-56af-7553-95466c577068</t>
  </si>
  <si>
    <t>19/12/2012</t>
  </si>
  <si>
    <t>https://echa.europa.eu/documents/10162/953517bb-4055-4a5b-9ed7-4bb69c3b96e7</t>
  </si>
  <si>
    <t>https://echa.europa.eu/documents/10162/c4e9db39-8285-48d9-87b3-29c15c861802</t>
  </si>
  <si>
    <t>https://echa.europa.eu/documents/10162/2963ade6-f093-4c8c-b9b2-604f538a3131</t>
  </si>
  <si>
    <t>https://echa.europa.eu/documents/10162/433aca4f-bd72-4a1e-92c4-ecbb2b8e4dbb</t>
  </si>
  <si>
    <t>sia_notif_202-429-0_en.pdf#"https://echa.europa.eu/documents/10162/9a3a9e18-0849-4171-a45e-b27462a1055a"#""</t>
  </si>
  <si>
    <t>10/08/2012</t>
  </si>
  <si>
    <t>30/08/2012</t>
  </si>
  <si>
    <t>03/09/2012</t>
  </si>
  <si>
    <t>18/10/2012</t>
  </si>
  <si>
    <t>https://echa.europa.eu/documents/10162/c8cbb483-7f43-4dd6-bd5d-65e81bf1ac92</t>
  </si>
  <si>
    <t>https://echa.europa.eu/documents/10162/0a90cf0f-39b9-ebda-bcef-c1168321265a</t>
  </si>
  <si>
    <t>https://echa.europa.eu/documents/10162/fe9e6dae-ad6d-45cb-8792-eea4d6fc8b21</t>
  </si>
  <si>
    <t>Carcinogenic (Article 57a)#Mutagenic (Article 57b)</t>
  </si>
  <si>
    <t>https://echa.europa.eu/documents/10162/7e13f20e-aa4c-4ab9-9b57-f0bd3cf750c9</t>
  </si>
  <si>
    <t>https://echa.europa.eu/documents/10162/390a50ab-4461-49fb-87da-b366f77c105b</t>
  </si>
  <si>
    <t>https://echa.europa.eu/documents/10162/80464fce-e4ae-4e28-b6a0-8e332daaeb95</t>
  </si>
  <si>
    <t>https://echa.europa.eu/documents/10162/3c74593b-4df5-4f63-a90b-ce49a92c03f3</t>
  </si>
  <si>
    <t>sia_notif_202-977-0_en.pdf#"https://echa.europa.eu/documents/10162/1c949fd6-fd5e-4714-8312-6cfa38f3f314"#""</t>
  </si>
  <si>
    <t>https://echa.europa.eu/documents/10162/c559ee37-5aea-ecd5-b650-28b7a251df7a</t>
  </si>
  <si>
    <t>https://echa.europa.eu/documents/10162/683277ba-7492-0fab-22ce-4c9187f112c6</t>
  </si>
  <si>
    <t>https://echa.europa.eu/documents/10162/fc1102d4-44a6-0838-a6a0-96cb3e507698</t>
  </si>
  <si>
    <t>Intention</t>
  </si>
  <si>
    <t>2013</t>
  </si>
  <si>
    <t>2012</t>
  </si>
  <si>
    <t>2016</t>
  </si>
  <si>
    <t>Denmark</t>
  </si>
  <si>
    <t>Link to Dossier Evaluations (Dev)</t>
  </si>
  <si>
    <t>Link to Dossier Evaluations (SEv)</t>
  </si>
  <si>
    <t>Link to Endocrine Disruptor (ED) assessments</t>
  </si>
  <si>
    <t>Link to PBT assessments</t>
  </si>
  <si>
    <t>Link to Regulatory Management Option (RMOA) Assessments</t>
  </si>
  <si>
    <t>Link to entry on CLH intentions until outcome</t>
  </si>
  <si>
    <t>Link to entry on SVHC intentions until outcome</t>
  </si>
  <si>
    <t>Link to Restriction intentions until outcome</t>
  </si>
  <si>
    <t>Year</t>
  </si>
  <si>
    <t>Evaluating Member State</t>
  </si>
  <si>
    <t>CoRAP publication date</t>
  </si>
  <si>
    <t>Member State (MS) contact details</t>
  </si>
  <si>
    <t>Co-Evaluating Member State</t>
  </si>
  <si>
    <t>Initial grounds for concern</t>
  </si>
  <si>
    <t>Further information</t>
  </si>
  <si>
    <t>Justification documents</t>
  </si>
  <si>
    <t>Decisions</t>
  </si>
  <si>
    <t>Conclusion document</t>
  </si>
  <si>
    <t>https://echa.europa.eu/web/guest/information-on-chemicals/dossier-evaluation-status/-/dislist/substance/external/100.002.654</t>
  </si>
  <si>
    <t>https://echa.europa.eu/web/guest/registry-of-svhc-intentions/-/dislist/substance/external/100.002.654</t>
  </si>
  <si>
    <t>https://echa.europa.eu/web/guest/information-on-chemicals/dossier-evaluation-status/-/dislist/substance/external/100.002.705</t>
  </si>
  <si>
    <t>https://echa.europa.eu/web/guest/registry-of-svhc-intentions/-/dislist/substance/external/100.002.705</t>
  </si>
  <si>
    <t>https://echa.europa.eu/web/guest/registry-of-svhc-intentions/-/dislist/substance/external/100.002.209</t>
  </si>
  <si>
    <t>https://echa.europa.eu/web/guest/information-on-chemicals/dossier-evaluation-status/-/dislist/substance/external/100.000.491</t>
  </si>
  <si>
    <t>https://echa.europa.eu/web/guest/rmoa/-/dislist/substance/external/100.000.491</t>
  </si>
  <si>
    <t>https://echa.europa.eu/web/guest/information-on-chemicals/dossier-evaluation-status/-/dislist/substance/external/100.002.697</t>
  </si>
  <si>
    <t>https://echa.europa.eu/web/guest/information-on-chemicals/evaluation/community-rolling-action-plan/corap-table/-/dislist/substance/external/100.002.697</t>
  </si>
  <si>
    <t>https://echa.europa.eu/web/guest/pbt/-/dislist/substance/external/100.002.697</t>
  </si>
  <si>
    <t>https://echa.europa.eu/web/guest/rmoa/-/dislist/substance/external/100.002.697</t>
  </si>
  <si>
    <t>Estonia</t>
  </si>
  <si>
    <t>29/02/2012</t>
  </si>
  <si>
    <t>Health Board</t>
  </si>
  <si>
    <t>CMR#Suspected PBT/vPvB#Sensitiser#Consumer use#Wide dispersive use</t>
  </si>
  <si>
    <t>Concluded</t>
  </si>
  <si>
    <t>https://echa.europa.eu/documents/10162/0e5a1a86-ff9a-4349-9180-7f2dbf8a135e</t>
  </si>
  <si>
    <t>https://echa.europa.eu/documents/10162/0332eec1-7d27-4d56-ab8b-300ff39a0d77</t>
  </si>
  <si>
    <t>https://echa.europa.eu/documents/10162/fe954eb1-1502-d796-43d7-c8c63d59f83a</t>
  </si>
  <si>
    <t>08/01/2019</t>
  </si>
  <si>
    <t>https://echa.europa.eu/web/guest/rmoa/-/dislist/substance/external/100.008.678</t>
  </si>
  <si>
    <t>https://echa.europa.eu/web/guest/information-on-chemicals/dossier-evaluation-status/-/dislist/substance/external/100.003.096</t>
  </si>
  <si>
    <t>https://echa.europa.eu/web/guest/rmoa/-/dislist/substance/external/100.003.096</t>
  </si>
  <si>
    <t>https://echa.europa.eu/web/guest/registry-of-svhc-intentions/-/dislist/substance/external/100.002.707</t>
  </si>
  <si>
    <t>https://echa.europa.eu/web/guest/information-on-chemicals/evaluation/community-rolling-action-plan/corap-table/-/dislist/substance/external/100.001.803</t>
  </si>
  <si>
    <t>https://echa.europa.eu/web/guest/pbt/-/dislist/substance/external/100.001.803</t>
  </si>
  <si>
    <t>https://echa.europa.eu/web/guest/registry-of-clh-intentions-until-outcome/-/dislist/substance/external/100.001.803</t>
  </si>
  <si>
    <t>Federal Institute for Occupational Safety and Health, Division 5 &amp;#34;Federal Office for Chemicals&amp;#34;</t>
  </si>
  <si>
    <t>Suspected PBT/vPvB#Wide dispersive use</t>
  </si>
  <si>
    <t>Ongoing</t>
  </si>
  <si>
    <t>https://echa.europa.eu/documents/10162/20c7df64-d64f-4e21-8916-9dc084848dcc</t>
  </si>
  <si>
    <t>As an outcome of the SEv follow-up process, a second SEv draft Decision requesting further information has been sent to the Registrant(s).</t>
  </si>
  <si>
    <t>22/02/2019</t>
  </si>
  <si>
    <t>https://echa.europa.eu/web/guest/information-on-chemicals/dossier-evaluation-status/-/dislist/substance/external/100.047.277</t>
  </si>
  <si>
    <t>https://echa.europa.eu/web/guest/information-on-chemicals/dossier-evaluation-status/-/dislist/substance/external/100.023.379</t>
  </si>
  <si>
    <t>https://echa.europa.eu/web/guest/information-on-chemicals/evaluation/community-rolling-action-plan/corap-table/-/dislist/substance/external/100.023.379</t>
  </si>
  <si>
    <t>2021</t>
  </si>
  <si>
    <t>Danish EPA, Chemicals Division</t>
  </si>
  <si>
    <t>Suspected Mutagenic#Suspected Sensitiser#Consumer use#Exposure of workers</t>
  </si>
  <si>
    <t>Not started</t>
  </si>
  <si>
    <t>https://echa.europa.eu/documents/10162/49f1ccd5-606a-434e-9f79-5a7c6e17f6e6</t>
  </si>
  <si>
    <t>https://echa.europa.eu/web/guest/information-on-chemicals/dossier-evaluation-status/-/dislist/substance/external/100.068.763</t>
  </si>
  <si>
    <t>https://echa.europa.eu/web/guest/information-on-chemicals/dossier-evaluation-status/-/dislist/substance/external/100.049.142</t>
  </si>
  <si>
    <t>https://echa.europa.eu/web/guest/information-on-chemicals/dossier-evaluation-status/-/dislist/substance/external/100.001.136</t>
  </si>
  <si>
    <t>https://echa.europa.eu/web/guest/information-on-chemicals/evaluation/community-rolling-action-plan/corap-table/-/dislist/substance/external/100.001.136</t>
  </si>
  <si>
    <t>https://echa.europa.eu/web/guest/ed-assessment/-/dislist/substance/external/100.001.136</t>
  </si>
  <si>
    <t>26/03/2014</t>
  </si>
  <si>
    <t>Potential endocrine disruptor</t>
  </si>
  <si>
    <t>https://echa.europa.eu/documents/10162/a4ff0b08-7c17-4640-9a22-8227e2cbbb76</t>
  </si>
  <si>
    <t>https://echa.europa.eu/documents/10162/cf9f0137-7324-625c-1196-d2e77a2dfd9d</t>
  </si>
  <si>
    <t>Hazard Class and Category Code(s)</t>
  </si>
  <si>
    <t>Hazard Statement Code(s)</t>
  </si>
  <si>
    <t>Pictogram, Signal Word Code(s)</t>
  </si>
  <si>
    <t>Hazard statement Code(s)</t>
  </si>
  <si>
    <t>Suppl. Hazard statement Code(s)</t>
  </si>
  <si>
    <t>Specific Conc. Limits, M-factors</t>
  </si>
  <si>
    <t>Notes</t>
  </si>
  <si>
    <t>ATP inserted/ATP Updated</t>
  </si>
  <si>
    <t>Regulatory programme</t>
  </si>
  <si>
    <t>Annexes to the CLH report</t>
  </si>
  <si>
    <t>Attachments received during public consultation (excluding journal articles)</t>
  </si>
  <si>
    <t>Background document</t>
  </si>
  <si>
    <t>Minority opinion(s)</t>
  </si>
  <si>
    <t>RAC Opinion</t>
  </si>
  <si>
    <t>CLH report</t>
  </si>
  <si>
    <t>Other annexes</t>
  </si>
  <si>
    <t>Date of opinion</t>
  </si>
  <si>
    <t>Legal deadline for opinion adoption</t>
  </si>
  <si>
    <t>Deadline for commenting</t>
  </si>
  <si>
    <t>Start of consultation</t>
  </si>
  <si>
    <t>Final submission date</t>
  </si>
  <si>
    <t>Proposed harmonised classification by the dossier submitter</t>
  </si>
  <si>
    <t>Specific concentration limits at the time of the proposal</t>
  </si>
  <si>
    <t>Proposed specific concentration limits by the dossier submitter</t>
  </si>
  <si>
    <t>Harmonised classification at the time of the proposal</t>
  </si>
  <si>
    <t>Hazard classes open for commenting</t>
  </si>
  <si>
    <t>ATP number and date</t>
  </si>
  <si>
    <t>Link to ATP</t>
  </si>
  <si>
    <t>CLP Annex VI Index number</t>
  </si>
  <si>
    <t>Submitter's email</t>
  </si>
  <si>
    <t>Further substance information</t>
  </si>
  <si>
    <t xml:space="preserve">Carc. 1B; Acute Tox. 4 *; Aquatic Acute 1; Aquatic Chronic 1; </t>
  </si>
  <si>
    <t xml:space="preserve">H350; H302; H400; H410; </t>
  </si>
  <si>
    <t>GHS08; GHS07; GHS09; Dgr</t>
  </si>
  <si>
    <t xml:space="preserve">H350; H302; H410; </t>
  </si>
  <si>
    <t>CLP00</t>
  </si>
  <si>
    <t xml:space="preserve">Carc. 1B; Muta. 2; STOT SE 1; STOT RE 2 *; Skin Sens. 1; Aquatic Chronic 2; </t>
  </si>
  <si>
    <t xml:space="preserve">H350; H341; H370 **; H373 **; H317; H411; </t>
  </si>
  <si>
    <t xml:space="preserve">Carc. 1B; Acute Tox. 3 *; Acute Tox. 3 *; Eye Irrit. 2; Aquatic Acute 1; </t>
  </si>
  <si>
    <t xml:space="preserve">H350; H331; H301; H319; H400; </t>
  </si>
  <si>
    <t>GHS06; GHS08; GHS09; Dgr</t>
  </si>
  <si>
    <t xml:space="preserve">Carc. 2; Muta. 2; Acute Tox. 3 *; Acute Tox. 3 *; Acute Tox. 3 *; STOT RE 1; Eye Dam. 1; Skin Sens. 1; Aquatic Acute 1; </t>
  </si>
  <si>
    <t xml:space="preserve">H351; H341; H331; H311; H301; H372 **; H318; H317; H400; </t>
  </si>
  <si>
    <t>GHS06; GHS08; GHS05; GHS09; Dgr</t>
  </si>
  <si>
    <t xml:space="preserve">*; STOT RE 1; H372: C ≥ 1 %; STOT RE 2; H373: 0,2 % ≤ C &lt; 1 %; </t>
  </si>
  <si>
    <t xml:space="preserve">Carc. 2; Acute Tox. 4 *; STOT SE 3; STOT RE 2 *; Skin Irrit. 2; Eye Irrit. 2; Resp. Sens. 1; Skin Sens. 1; </t>
  </si>
  <si>
    <t xml:space="preserve">H351; H332; H335; H373 **; H315; H319; H334; H317; </t>
  </si>
  <si>
    <t>GHS08; GHS07; Dgr</t>
  </si>
  <si>
    <t xml:space="preserve">H351; H332; H373 **; H319; H335; H315; H334; H317; </t>
  </si>
  <si>
    <t xml:space="preserve">Eye Irrit. 2; H319: C ≥ 5 %; Skin Irrit. 2; H315: C ≥ 5 %; Resp. Sens. 1; H334: C ≥ 0,1 %; STOT SE 3; H335: C ≥ 5 %; </t>
  </si>
  <si>
    <t>2 C</t>
  </si>
  <si>
    <t>CLP00/ATP01</t>
  </si>
  <si>
    <t xml:space="preserve">Acute Tox. 3 *; Acute Tox. 3 *; Acute Tox. 3 *; Eye Irrit. 2; Skin Sens. 1; Aquatic Acute 1; Aquatic Chronic 1; </t>
  </si>
  <si>
    <t xml:space="preserve">H331; H311; H301; H319; H317; H400; H410; </t>
  </si>
  <si>
    <t>GHS06; GHS09; Dgr</t>
  </si>
  <si>
    <t xml:space="preserve">H331; H311; H301; H319; H317; H410; </t>
  </si>
  <si>
    <t xml:space="preserve">Carc. 2; Acute Tox. 3 *; Acute Tox. 3 *; Acute Tox. 3 *; Eye Irrit. 2; Skin Sens. 1; Aquatic Acute 1; </t>
  </si>
  <si>
    <t xml:space="preserve">H351; H331; H311; H301; H319; H317; H400; </t>
  </si>
  <si>
    <t xml:space="preserve">Carc. 1B; Muta. 1B; Repr. 2; Acute Tox. 3 *; Acute Tox. 3 *; Acute Tox. 3 *; Aquatic Chronic 2; </t>
  </si>
  <si>
    <t xml:space="preserve">H350; H340; H361f ***; H331; H311; H301; H411; </t>
  </si>
  <si>
    <t xml:space="preserve">Acute Tox. 3 *; Acute Tox. 3 *; Acute Tox. 3 *; STOT RE 2 *; Aquatic Chronic 2; </t>
  </si>
  <si>
    <t xml:space="preserve">H331; H311; H301; H373 **; H411; </t>
  </si>
  <si>
    <t xml:space="preserve">*; </t>
  </si>
  <si>
    <t>Chemical registered under REACH</t>
  </si>
  <si>
    <t>14/05/2019</t>
  </si>
  <si>
    <t>Skin sensitisation</t>
  </si>
  <si>
    <t>31/12/2019</t>
  </si>
  <si>
    <t>27/05/2019</t>
  </si>
  <si>
    <t xml:space="preserve">Acute Tox. 4 *; </t>
  </si>
  <si>
    <t xml:space="preserve">H302; </t>
  </si>
  <si>
    <t>GHS07; Wng</t>
  </si>
  <si>
    <t>Total tonnage Band</t>
  </si>
  <si>
    <t>Factsheet URL</t>
  </si>
  <si>
    <t>Consumer uses</t>
  </si>
  <si>
    <t>Article service life</t>
  </si>
  <si>
    <t>Widespread uses by professional workers</t>
  </si>
  <si>
    <t>Formulation or re-packing</t>
  </si>
  <si>
    <t>Uses at industrial sites</t>
  </si>
  <si>
    <t>Manufacture</t>
  </si>
  <si>
    <t>Intermdeiate only</t>
  </si>
  <si>
    <t>Product-type</t>
  </si>
  <si>
    <t>Review Programme flag</t>
  </si>
  <si>
    <t>New active substance flag</t>
  </si>
  <si>
    <t>Annex I substance flag</t>
  </si>
  <si>
    <t>Inclusion Category</t>
  </si>
  <si>
    <t>Approval start date</t>
  </si>
  <si>
    <t>Approval end date</t>
  </si>
  <si>
    <t>Evaluating competent authority</t>
  </si>
  <si>
    <t>Approval status</t>
  </si>
  <si>
    <t>Assessment status</t>
  </si>
  <si>
    <t>Assessment sub-status</t>
  </si>
  <si>
    <t>Legal act</t>
  </si>
  <si>
    <t>Link to legal act</t>
  </si>
  <si>
    <t>R4BP asset number</t>
  </si>
  <si>
    <t>Candidate for substitution</t>
  </si>
  <si>
    <t>Related authorised biocidal products</t>
  </si>
  <si>
    <t>1000 - 10000 tonnes per annum</t>
  </si>
  <si>
    <t>https://echa.europa.eu/registration-dossier/-/registered-dossier/14426</t>
  </si>
  <si>
    <t>10000 - 100000 tonnes per annum</t>
  </si>
  <si>
    <t>https://echa.europa.eu/registration-dossier/-/registered-dossier/15201</t>
  </si>
  <si>
    <t>https://echa.europa.eu/registration-dossier/-/registered-dossier/14441</t>
  </si>
  <si>
    <t>https://echa.europa.eu/registration-dossier/-/registered-dossier/1240</t>
  </si>
  <si>
    <t>1000000 - 10000000 tonnes per annum</t>
  </si>
  <si>
    <t>https://echa.europa.eu/registration-dossier/-/registered-dossier/15333</t>
  </si>
  <si>
    <t>https://echa.europa.eu/registration-dossier/-/registered-dossier/23054</t>
  </si>
  <si>
    <t>100000 - 1000000 tonnes per annum</t>
  </si>
  <si>
    <t>https://echa.europa.eu/registration-dossier/-/registered-dossier/15384</t>
  </si>
  <si>
    <t>https://echa.europa.eu/registration-dossier/-/registered-dossier/24144</t>
  </si>
  <si>
    <t>https://echa.europa.eu/registration-dossier/-/registered-dossier/14277</t>
  </si>
  <si>
    <t>https://echa.europa.eu/registration-dossier/-/registered-dossier/24332</t>
  </si>
  <si>
    <t>10 - 100 tonnes per annum</t>
  </si>
  <si>
    <t>https://echa.europa.eu/registration-dossier/-/registered-dossier/12532</t>
  </si>
  <si>
    <t>https://echa.europa.eu/registration-dossier/-/registered-dossier/21574</t>
  </si>
  <si>
    <t>https://echa.europa.eu/registration-dossier/-/registered-dossier/14562</t>
  </si>
  <si>
    <t>https://echa.europa.eu/registration-dossier/-/registered-dossier/6235</t>
  </si>
  <si>
    <t>https://echa.europa.eu/registration-dossier/-/registered-dossier/14581</t>
  </si>
  <si>
    <t>https://echa.europa.eu/registration-dossier/-/registered-dossier/13850</t>
  </si>
  <si>
    <t>100 - 1000 tonnes per annum</t>
  </si>
  <si>
    <t>https://echa.europa.eu/registration-dossier/-/registered-dossier/5270</t>
  </si>
  <si>
    <t>https://echa.europa.eu/registration-dossier/-/registered-dossier/20925</t>
  </si>
  <si>
    <t>https://echa.europa.eu/registration-dossier/-/registered-dossier/18078</t>
  </si>
  <si>
    <t>https://echa.europa.eu/registration-dossier/-/registered-dossier/23489</t>
  </si>
  <si>
    <t>https://echa.europa.eu/registration-dossier/-/registered-dossier/5682</t>
  </si>
  <si>
    <t>https://echa.europa.eu/registration-dossier/-/registered-dossier/15884</t>
  </si>
  <si>
    <t>https://echa.europa.eu/registration-dossier/-/registered-dossier/15967</t>
  </si>
  <si>
    <t>https://echa.europa.eu/registration-dossier/-/registered-dossier/5886</t>
  </si>
  <si>
    <t>https://echa.europa.eu/registration-dossier/-/registered-dossier/13793</t>
  </si>
  <si>
    <t>https://echa.europa.eu/registration-dossier/-/registered-dossier/8185</t>
  </si>
  <si>
    <t>Legislation</t>
  </si>
  <si>
    <t>Date of request</t>
  </si>
  <si>
    <t>Documents related to the request</t>
  </si>
  <si>
    <t>Date start call for evidence</t>
  </si>
  <si>
    <t>Date end call for evidence</t>
  </si>
  <si>
    <t>Date of submission of OEL scientific report</t>
  </si>
  <si>
    <t>Submitter contact details</t>
  </si>
  <si>
    <t>Draft OEL scientific report</t>
  </si>
  <si>
    <t>Public consultation on OEL scientific report start</t>
  </si>
  <si>
    <t>Public consultation on OEL scientific report end</t>
  </si>
  <si>
    <t>Date of adopted opinion</t>
  </si>
  <si>
    <t>Adopted RAC opinion</t>
  </si>
  <si>
    <t>Date of publication in the Official Journal</t>
  </si>
  <si>
    <t>Publication in the Official Journal</t>
  </si>
  <si>
    <t>CMD</t>
  </si>
  <si>
    <t>Opinion adopted</t>
  </si>
  <si>
    <t>ec_note_to_echa_oels_en.pdf#"https://echa.europa.eu/documents/10162/f72342ef-7361-0d7c-70a1-e77243bdc5c1"#""</t>
  </si>
  <si>
    <t>oel@echa.europa.eu</t>
  </si>
  <si>
    <t>#""#""</t>
  </si>
  <si>
    <t>opinion_moca_en.pdf#"https://echa.europa.eu/documents/10162/35756093-0eb9-e468-2ba2-786ca73c5aaa"#""</t>
  </si>
  <si>
    <t>local</t>
  </si>
  <si>
    <t>systemic</t>
  </si>
  <si>
    <t>Entry</t>
  </si>
  <si>
    <t>WFD/Annual average (AA)/Max Acceptable Conc (MAC) EQS status</t>
  </si>
  <si>
    <t>7,7</t>
  </si>
  <si>
    <t>0,05</t>
  </si>
  <si>
    <t>0,035</t>
  </si>
  <si>
    <t>12,006</t>
  </si>
  <si>
    <t>0,23</t>
  </si>
  <si>
    <t>0,934</t>
  </si>
  <si>
    <t>0,18</t>
  </si>
  <si>
    <t>0,493</t>
  </si>
  <si>
    <t>1,752</t>
  </si>
  <si>
    <t>0,6</t>
  </si>
  <si>
    <t>2</t>
  </si>
  <si>
    <t>0,35</t>
  </si>
  <si>
    <t>2,5</t>
  </si>
  <si>
    <t>Back to map</t>
  </si>
  <si>
    <t>Back to info page</t>
  </si>
  <si>
    <t>Go to mapping table (Table 2)</t>
  </si>
  <si>
    <t>High priority (must be mapped)</t>
  </si>
  <si>
    <t xml:space="preserve">Regulation (EU) No 528/2012 concerning the making available on the market and use of biocidal products </t>
  </si>
  <si>
    <t>Regulation (EC) No 1107/2009 concerning the placing of plant protection products on the market (formerly 91/414/EEC)</t>
  </si>
  <si>
    <t>Regulation (EU) No 2019/1009 on EU fertilising products and amending Regulations (EC) No 1069/2009 and (EC) No 1107/2009 and repealing Regulation (EC) No 2003/2003</t>
  </si>
  <si>
    <t>Regulation (EC) No 1223/2009 on cosmetic products (formerly 76/768/EEC)</t>
  </si>
  <si>
    <t>Directive 2009/48/EC on the safety of toys  (formerly 88/378/EEC)</t>
  </si>
  <si>
    <t>Regulation (EC) No 1935/2004 of the European Parliament and of the Council of 27 October 2004 on materials and articles intended to come into contact with food and repealing Directives 80/590/EEC and 89/109/EEC</t>
  </si>
  <si>
    <t>Commission Regulation (EC) No 2023/2006 on food contact materials</t>
  </si>
  <si>
    <t>Commission Regulation (EU) No 10/2011 of 14 January 2011 on plastic materials and articles intended to come into contact with food</t>
  </si>
  <si>
    <t>Regulation (EC) No 282/2008 on recycled plastic materials and articles intended to come into contact with food</t>
  </si>
  <si>
    <t>Council Regulation (EEC) No 315/93 of 8 February 1993 laying down Community procedures for contaminants in food</t>
  </si>
  <si>
    <t>Commission Regulation (EC) No 1881/2006 of 19 December 2006 setting maximum levels for certain contaminants in foodstuffs</t>
  </si>
  <si>
    <t xml:space="preserve">Regulation (EC) No 1333/2008 on food additives </t>
  </si>
  <si>
    <t>Directive 2002/32/EC of the European Parliament and of the Council of 7 May 2002 on undesirable substances in animal feed</t>
  </si>
  <si>
    <t>Regulation (EC) No 396/2005 of the European Parliament and of the Council of 23 February 2005 on maximum residue levels of pesticides in or on food and feed of plant and animal origin and amending Council Directive 91/414/EEC</t>
  </si>
  <si>
    <t>Regulation (EC) No 726/2004 laying down Community procedures for the authorisation and supervision of medicinal products for human and veterinary use</t>
  </si>
  <si>
    <t>Directive (EC) 2001/83 on the Community code relating to medicinal products for human use</t>
  </si>
  <si>
    <t>Regulation (EU) 2017/745 on medical devices, amending Directive 2001/83/EC, Regulation (EC) No 178/2002 and Regulation (EC) No 1223/2009 and repealing Council Directives 90/385/EEC and 93/42/EEC</t>
  </si>
  <si>
    <t>Regulation (EU) 2017/746 on in vitro diagnostic medical devices and repealing Directive 98/79/EC and Commission Decision 2010/227/EU</t>
  </si>
  <si>
    <t>Council Directive 75/324/EEC of 20 May 1975 on the approximation of the laws of the Member States relating to aerosol dispensers</t>
  </si>
  <si>
    <t>Council Directive 93/15/EEC of 5 April 1993 on the harmonization of the provisions relating to the placing on the market and supervision of explosives for civil uses</t>
  </si>
  <si>
    <t xml:space="preserve">Directive 2014/68/EU of the European Parliament and of the Council of 15 May 2014 on the harmonisation of the laws of the Member States relating to the making available on the market of pressure equipment </t>
  </si>
  <si>
    <t>Directive 2011/65/EU of the European Parliament and of the Council of 8 June 2011 on the restriction of the use of certain hazardous substances in electrical and electronic equipment</t>
  </si>
  <si>
    <t xml:space="preserve">Directive 2014/40/EU concerning the manufacture, presentation and sale of tobacco and related products </t>
  </si>
  <si>
    <t>Regulation (EC) No 66/2010 of the European Parliament and of the Council of 25 November 2009 on the EU Ecolabel</t>
  </si>
  <si>
    <t>Duplicate</t>
  </si>
  <si>
    <t>CAS No.</t>
  </si>
  <si>
    <t>Biocidal Products</t>
  </si>
  <si>
    <t xml:space="preserve">Plant Protection Products </t>
  </si>
  <si>
    <t>Fertilisers</t>
  </si>
  <si>
    <t xml:space="preserve">Cosmetic Products </t>
  </si>
  <si>
    <t>Toy Safety</t>
  </si>
  <si>
    <t>Food Contact Materials</t>
  </si>
  <si>
    <t xml:space="preserve">Good Manufacturing Practice for Food Contact Materials </t>
  </si>
  <si>
    <t>Plastic Food Contact Materials</t>
  </si>
  <si>
    <t>Recycled Plastic Food Contact Materials</t>
  </si>
  <si>
    <t>Food contaminants</t>
  </si>
  <si>
    <t>Maximum levels food contaminants</t>
  </si>
  <si>
    <t>Food additives</t>
  </si>
  <si>
    <t>undesirable substances animal feed</t>
  </si>
  <si>
    <t>MRLs pesticides</t>
  </si>
  <si>
    <t>Medicinal products - human and veterinary</t>
  </si>
  <si>
    <t>Medicinal Products - human</t>
  </si>
  <si>
    <t>Medical Devices</t>
  </si>
  <si>
    <t>In vitro medical devices</t>
  </si>
  <si>
    <t>aerosol dispensers</t>
  </si>
  <si>
    <t>explosives</t>
  </si>
  <si>
    <t>pressure equipment</t>
  </si>
  <si>
    <t>RoHS</t>
  </si>
  <si>
    <t>tobacco</t>
  </si>
  <si>
    <t>EU Ecolabel</t>
  </si>
  <si>
    <t>Y - Annex II</t>
  </si>
  <si>
    <t>Y - Article 15</t>
  </si>
  <si>
    <t>Y - Annex II, Part III</t>
  </si>
  <si>
    <t>Y - Article 13, Article 14</t>
  </si>
  <si>
    <t>Y Article 13</t>
  </si>
  <si>
    <t>Y - Annex I</t>
  </si>
  <si>
    <t>Y - Annex III</t>
  </si>
  <si>
    <t>OSH</t>
  </si>
  <si>
    <t>CLH</t>
  </si>
  <si>
    <t>Self Classification (or most common)</t>
  </si>
  <si>
    <t>Signs at work</t>
  </si>
  <si>
    <t>CAD</t>
  </si>
  <si>
    <t>Young workers</t>
  </si>
  <si>
    <t>Pregnant or breastfeeding workers</t>
  </si>
  <si>
    <t>Asbestos to be deleted</t>
  </si>
  <si>
    <t>Waste Directive</t>
  </si>
  <si>
    <t>Waste batteries and accumulators</t>
  </si>
  <si>
    <t>Packaging and packaging waste</t>
  </si>
  <si>
    <t>WEEE</t>
  </si>
  <si>
    <t>ELV</t>
  </si>
  <si>
    <t>Waste shipments</t>
  </si>
  <si>
    <t>101-68-8; 584-84-9;91-08-07</t>
  </si>
  <si>
    <t>CAS#101-68-8: Skin Irrit. 2; Eye Irrit. 2; Skin Sens. 1; Acute Tox. 4; STOT SE 3; Resp. Sens. 1; Carc. 2; STOT RE 2</t>
  </si>
  <si>
    <t>Y Annex III</t>
  </si>
  <si>
    <t>Skin Irrit. 2; Eye Irrit. 2; Skin Sens. 1; Acute Tox. 2; STOT SE 3; Resp. Sens. 1; Carc. 2; Aquatic Chronic 3</t>
  </si>
  <si>
    <t>no ECHA entry</t>
  </si>
  <si>
    <t>5026-74-4; 71604-74-5</t>
  </si>
  <si>
    <t>Table 11:  Professional and consumer legislation (search focussed on High/medium priority substances)</t>
  </si>
  <si>
    <t>Waste Framework</t>
  </si>
  <si>
    <t>Table 11</t>
  </si>
  <si>
    <t>Table 12</t>
  </si>
  <si>
    <t>Table 12:  OSH and Waste (search focussed on High/medium priority substances)</t>
  </si>
  <si>
    <t>ENVIRONMENTAL LEGISLATION</t>
  </si>
  <si>
    <t>Directive 2000/60/EC of the European Parliament and of the Council of 23 October 2000 establishing a framework for Community action in the field of water policy</t>
  </si>
  <si>
    <t>Directive 2008/105/EC of the European Parliament and of the Council of 16 December 2008 on environmental quality standards in the field of water policy, amending and subsequently repealing Council Directives 82/176/EEC, 83/513/EEC, 84/156/EEC, 84/491/EEC, 86/280/EEC and amending Directive 2000/60/EC of the European Parliament and of the Council</t>
  </si>
  <si>
    <t>Directive 2006/118/EC of the European Parliament and of the Council of 12 December 2006 on the protection of groundwater against pollution and deterioration</t>
  </si>
  <si>
    <t>Council Directive 98/83/EC of 3 November 1998 on the quality of water intended for human consumption</t>
  </si>
  <si>
    <t>Council Directive 91/271/EEC of 21 May 1991 concerning urban waste-water treatment</t>
  </si>
  <si>
    <t xml:space="preserve">Directive 2010/75/EU of the European Parliament and of the Council of 24 November 2010 on industrial emissions (integrated pollution prevention and control) </t>
  </si>
  <si>
    <t>Directive 2008/50/EC of the European Parliament and of the Council of 21 May 2008 on ambient air quality and cleaner air for Europe</t>
  </si>
  <si>
    <t xml:space="preserve">Regulation (EU) No 649/2012 concerning the export and import of hazardous chemicals </t>
  </si>
  <si>
    <t>Directive (EU) 2016/2284 of the European Parliament and of the Council of 14 December 2016 on the reduction of national emissions of certain atmospheric pollutants, amending Directive 2003/35/EC and repealing Directive 2001/81/EC</t>
  </si>
  <si>
    <t>Water Framework Directive</t>
  </si>
  <si>
    <t>Environmental Quality Standards</t>
  </si>
  <si>
    <t>Groundwater Directive</t>
  </si>
  <si>
    <t>Drinking Water Directive</t>
  </si>
  <si>
    <t>Urban Waste water Directive</t>
  </si>
  <si>
    <t>Industrial Emissions Directive</t>
  </si>
  <si>
    <t>Ambient Air Quality Directive</t>
  </si>
  <si>
    <t>Import and Export of Hazardous Chemicals</t>
  </si>
  <si>
    <t>Emissions of atmospheric pollutants Directive</t>
  </si>
  <si>
    <t>Table 12:  Environmental legislation</t>
  </si>
  <si>
    <t>Table 13</t>
  </si>
  <si>
    <t>Professional and consumer legislation*</t>
  </si>
  <si>
    <t>OSH*</t>
  </si>
  <si>
    <t>Waste Framework*</t>
  </si>
  <si>
    <t>Environmental legislation*</t>
  </si>
  <si>
    <t>* Indicates searches more focusses on the high and medium priority substances (Green and Orange)</t>
  </si>
  <si>
    <t>OELs under CAD/CMD (Table 9)</t>
  </si>
  <si>
    <t>CLH (Table 7)</t>
  </si>
  <si>
    <t>SVHC Intentions (Table 5)</t>
  </si>
  <si>
    <t>Restriction Intentions (Table 4)</t>
  </si>
  <si>
    <t>Public Consultations</t>
  </si>
  <si>
    <t>Rotterdam Convention</t>
  </si>
  <si>
    <t>Rotterdam Convention &amp; PIC Regulation</t>
  </si>
  <si>
    <t>Rotterdam Convention*</t>
  </si>
  <si>
    <t>Re-cast Drinking Water (ANNEX 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</si>
</sst>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0"/>
      <name val="Arial"/>
      <family val="2"/>
    </font>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b/>
      <sz val="16"/>
      <name val="Calibri"/>
      <family val="2"/>
      <scheme val="minor"/>
    </font>
    <font>
      <sz val="10"/>
      <name val="Calibri"/>
      <family val="2"/>
      <scheme val="minor"/>
    </font>
    <font>
      <b/>
      <sz val="10"/>
      <name val="Calibri"/>
      <family val="2"/>
      <scheme val="minor"/>
    </font>
    <font>
      <u/>
      <sz val="10"/>
      <color theme="10"/>
      <name val="Arial"/>
      <family val="2"/>
    </font>
    <font>
      <b/>
      <sz val="11"/>
      <name val="Calibri"/>
      <family val="2"/>
      <scheme val="minor"/>
    </font>
    <font>
      <b/>
      <sz val="10"/>
      <name val="Arial"/>
      <family val="2"/>
    </font>
    <font>
      <b/>
      <u/>
      <sz val="10"/>
      <color theme="10"/>
      <name val="Arial"/>
      <family val="2"/>
    </font>
    <font>
      <b/>
      <u/>
      <sz val="11"/>
      <color theme="10"/>
      <name val="Arial"/>
      <family val="2"/>
    </font>
    <font>
      <u/>
      <sz val="11"/>
      <color theme="10"/>
      <name val="Calibri"/>
      <family val="2"/>
      <scheme val="minor"/>
    </font>
    <font>
      <b/>
      <sz val="10"/>
      <color theme="1"/>
      <name val="Calibri"/>
      <family val="2"/>
      <scheme val="minor"/>
    </font>
    <font>
      <b/>
      <sz val="10"/>
      <color rgb="FF000000"/>
      <name val="Calibri"/>
      <family val="2"/>
      <scheme val="minor"/>
    </font>
    <font>
      <u/>
      <sz val="10"/>
      <color theme="10"/>
      <name val="Calibri"/>
      <family val="2"/>
      <scheme val="minor"/>
    </font>
    <font>
      <b/>
      <sz val="10"/>
      <color rgb="FFFF0000"/>
      <name val="Calibri"/>
      <family val="2"/>
      <scheme val="minor"/>
    </font>
    <font>
      <sz val="11"/>
      <color rgb="FF000000"/>
      <name val="Calibri"/>
      <family val="2"/>
      <scheme val="minor"/>
    </font>
    <font>
      <sz val="10"/>
      <color theme="1"/>
      <name val="Calibri"/>
      <family val="2"/>
      <scheme val="minor"/>
    </font>
    <font>
      <b/>
      <u/>
      <sz val="14"/>
      <color theme="10"/>
      <name val="Calibri"/>
      <family val="2"/>
      <scheme val="minor"/>
    </font>
    <font>
      <b/>
      <u/>
      <sz val="11"/>
      <color theme="10"/>
      <name val="Calibri"/>
      <family val="2"/>
      <scheme val="minor"/>
    </font>
    <font>
      <b/>
      <u/>
      <sz val="10"/>
      <color rgb="FF0070C0"/>
      <name val="Calibri"/>
      <family val="2"/>
      <scheme val="minor"/>
    </font>
  </fonts>
  <fills count="9">
    <fill>
      <patternFill patternType="none"/>
    </fill>
    <fill>
      <patternFill patternType="gray125"/>
    </fill>
    <fill>
      <patternFill patternType="solid">
        <fgColor theme="0" tint="-0.34998626667073579"/>
        <bgColor indexed="64"/>
      </patternFill>
    </fill>
    <fill>
      <patternFill patternType="solid">
        <fgColor rgb="FF92D050"/>
        <bgColor indexed="64"/>
      </patternFill>
    </fill>
    <fill>
      <patternFill patternType="solid">
        <fgColor rgb="FFFFFF00"/>
        <bgColor indexed="64"/>
      </patternFill>
    </fill>
    <fill>
      <patternFill patternType="solid">
        <fgColor rgb="FF8EA9DB"/>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39997558519241921"/>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thin">
        <color indexed="64"/>
      </left>
      <right/>
      <top/>
      <bottom style="thin">
        <color indexed="64"/>
      </bottom>
      <diagonal/>
    </border>
  </borders>
  <cellStyleXfs count="6">
    <xf numFmtId="0" fontId="0" fillId="0" borderId="0"/>
    <xf numFmtId="0" fontId="8" fillId="0" borderId="0" applyNumberFormat="0" applyFill="0" applyBorder="0" applyAlignment="0" applyProtection="0"/>
    <xf numFmtId="0" fontId="1" fillId="0" borderId="0"/>
    <xf numFmtId="0" fontId="4" fillId="0" borderId="0"/>
    <xf numFmtId="0" fontId="1" fillId="0" borderId="0"/>
    <xf numFmtId="0" fontId="13" fillId="0" borderId="0" applyNumberFormat="0" applyFill="0" applyBorder="0" applyAlignment="0" applyProtection="0"/>
  </cellStyleXfs>
  <cellXfs count="234">
    <xf numFmtId="0" fontId="0" fillId="0" borderId="0" xfId="0"/>
    <xf numFmtId="0" fontId="5" fillId="0" borderId="0" xfId="0" applyFont="1"/>
    <xf numFmtId="0" fontId="6" fillId="0" borderId="0" xfId="0" applyFont="1"/>
    <xf numFmtId="0" fontId="7" fillId="0" borderId="1" xfId="0" applyFont="1" applyBorder="1" applyAlignment="1">
      <alignment horizontal="center" vertical="center" wrapText="1"/>
    </xf>
    <xf numFmtId="0" fontId="6" fillId="0" borderId="0" xfId="0" applyFont="1" applyAlignment="1">
      <alignment wrapText="1"/>
    </xf>
    <xf numFmtId="0" fontId="6" fillId="0" borderId="1" xfId="0" applyFont="1" applyBorder="1"/>
    <xf numFmtId="49" fontId="6" fillId="0" borderId="1" xfId="0" applyNumberFormat="1" applyFont="1" applyBorder="1" applyAlignment="1">
      <alignment horizontal="left"/>
    </xf>
    <xf numFmtId="0" fontId="6" fillId="0" borderId="1" xfId="0" applyFont="1" applyBorder="1" applyAlignment="1">
      <alignment horizontal="left"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49" fontId="6" fillId="0" borderId="10" xfId="0" applyNumberFormat="1" applyFont="1" applyBorder="1" applyAlignment="1">
      <alignment horizontal="left"/>
    </xf>
    <xf numFmtId="0" fontId="6" fillId="0" borderId="11" xfId="0" applyFont="1" applyBorder="1"/>
    <xf numFmtId="0" fontId="6" fillId="0" borderId="0" xfId="0" applyFont="1" applyAlignment="1">
      <alignment horizontal="center"/>
    </xf>
    <xf numFmtId="0" fontId="6" fillId="0" borderId="0" xfId="2" applyFont="1" applyAlignment="1">
      <alignment horizontal="center" vertical="center"/>
    </xf>
    <xf numFmtId="0" fontId="6" fillId="0" borderId="14" xfId="2" applyFont="1" applyBorder="1" applyAlignment="1">
      <alignment horizontal="center" vertical="center"/>
    </xf>
    <xf numFmtId="0" fontId="6" fillId="0" borderId="15" xfId="0" applyFont="1" applyBorder="1"/>
    <xf numFmtId="0" fontId="6" fillId="0" borderId="10" xfId="0" applyFont="1" applyBorder="1"/>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0" fillId="0" borderId="0" xfId="0" applyAlignment="1">
      <alignment horizontal="center"/>
    </xf>
    <xf numFmtId="0" fontId="6" fillId="0" borderId="11" xfId="3" applyFont="1" applyBorder="1" applyAlignment="1">
      <alignment horizontal="left" vertical="center"/>
    </xf>
    <xf numFmtId="0" fontId="6" fillId="0" borderId="12" xfId="0" applyFont="1" applyBorder="1"/>
    <xf numFmtId="0" fontId="6" fillId="0" borderId="15" xfId="3" applyFont="1" applyBorder="1" applyAlignment="1">
      <alignment horizontal="left" vertical="center"/>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6" fillId="0" borderId="12" xfId="3" applyFont="1" applyBorder="1" applyAlignment="1">
      <alignment horizontal="left" vertical="center"/>
    </xf>
    <xf numFmtId="0" fontId="6" fillId="0" borderId="13" xfId="3" applyFont="1" applyBorder="1" applyAlignment="1">
      <alignment horizontal="left" vertical="center"/>
    </xf>
    <xf numFmtId="0" fontId="6" fillId="0" borderId="1" xfId="3" applyFont="1" applyBorder="1" applyAlignment="1">
      <alignment horizontal="left" vertical="center"/>
    </xf>
    <xf numFmtId="0" fontId="6" fillId="0" borderId="16" xfId="3" applyFont="1" applyBorder="1" applyAlignment="1">
      <alignment horizontal="left" vertical="center"/>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14" fontId="6" fillId="0" borderId="12" xfId="3" applyNumberFormat="1" applyFont="1" applyBorder="1" applyAlignment="1">
      <alignment horizontal="left" vertical="center"/>
    </xf>
    <xf numFmtId="14" fontId="6" fillId="0" borderId="13" xfId="3" applyNumberFormat="1" applyFont="1" applyBorder="1" applyAlignment="1">
      <alignment horizontal="left" vertical="center"/>
    </xf>
    <xf numFmtId="14" fontId="6" fillId="0" borderId="1" xfId="3" applyNumberFormat="1" applyFont="1" applyBorder="1" applyAlignment="1">
      <alignment horizontal="left" vertical="center"/>
    </xf>
    <xf numFmtId="14" fontId="6" fillId="0" borderId="16" xfId="3" applyNumberFormat="1" applyFont="1" applyBorder="1" applyAlignment="1">
      <alignment horizontal="left" vertical="center"/>
    </xf>
    <xf numFmtId="0" fontId="7" fillId="0" borderId="35" xfId="0" applyFont="1" applyBorder="1" applyAlignment="1">
      <alignment horizontal="center" vertical="center" wrapText="1"/>
    </xf>
    <xf numFmtId="0" fontId="6" fillId="0" borderId="12" xfId="3" applyFont="1" applyBorder="1" applyAlignment="1">
      <alignment horizontal="center" vertical="center"/>
    </xf>
    <xf numFmtId="0" fontId="6" fillId="0" borderId="1" xfId="3" applyFont="1" applyBorder="1" applyAlignment="1">
      <alignment horizontal="center" vertical="center"/>
    </xf>
    <xf numFmtId="0" fontId="6" fillId="0" borderId="11" xfId="2" applyFont="1" applyBorder="1" applyAlignment="1">
      <alignment horizontal="center" vertical="center"/>
    </xf>
    <xf numFmtId="0" fontId="6" fillId="0" borderId="12" xfId="2" applyFont="1" applyBorder="1" applyAlignment="1">
      <alignment horizontal="center" vertical="center"/>
    </xf>
    <xf numFmtId="0" fontId="6" fillId="0" borderId="13" xfId="2" applyFont="1" applyBorder="1" applyAlignment="1">
      <alignment horizontal="center" vertical="center"/>
    </xf>
    <xf numFmtId="0" fontId="6" fillId="0" borderId="15" xfId="2" applyFont="1" applyBorder="1" applyAlignment="1">
      <alignment horizontal="center" vertical="center"/>
    </xf>
    <xf numFmtId="0" fontId="6" fillId="0" borderId="1" xfId="2" applyFont="1" applyBorder="1" applyAlignment="1">
      <alignment horizontal="center" vertical="center"/>
    </xf>
    <xf numFmtId="14" fontId="6" fillId="0" borderId="1" xfId="2" applyNumberFormat="1" applyFont="1" applyBorder="1" applyAlignment="1">
      <alignment horizontal="center" vertical="center"/>
    </xf>
    <xf numFmtId="0" fontId="6" fillId="0" borderId="16" xfId="2" applyFont="1" applyBorder="1" applyAlignment="1">
      <alignment horizontal="center" vertical="center"/>
    </xf>
    <xf numFmtId="0" fontId="9" fillId="0" borderId="20" xfId="0" applyFont="1" applyBorder="1"/>
    <xf numFmtId="0" fontId="10" fillId="0" borderId="0" xfId="0" applyFont="1" applyAlignment="1">
      <alignment vertical="center" wrapText="1"/>
    </xf>
    <xf numFmtId="0" fontId="11" fillId="2" borderId="37" xfId="1" applyFont="1" applyFill="1" applyBorder="1" applyAlignment="1">
      <alignment wrapText="1"/>
    </xf>
    <xf numFmtId="0" fontId="12" fillId="2" borderId="36" xfId="1" applyFont="1" applyFill="1" applyBorder="1" applyAlignment="1">
      <alignment wrapText="1"/>
    </xf>
    <xf numFmtId="0" fontId="0" fillId="3" borderId="0" xfId="0" applyFill="1"/>
    <xf numFmtId="0" fontId="16" fillId="0" borderId="0" xfId="5" applyFont="1" applyAlignment="1">
      <alignment vertical="top"/>
    </xf>
    <xf numFmtId="0" fontId="19" fillId="0" borderId="0" xfId="4" applyFont="1"/>
    <xf numFmtId="0" fontId="16" fillId="0" borderId="0" xfId="5" applyFont="1"/>
    <xf numFmtId="0" fontId="16" fillId="4" borderId="0" xfId="5" applyFont="1" applyFill="1" applyAlignment="1">
      <alignment vertical="top"/>
    </xf>
    <xf numFmtId="0" fontId="16" fillId="5" borderId="0" xfId="5" applyFont="1" applyFill="1" applyAlignment="1">
      <alignment vertical="top"/>
    </xf>
    <xf numFmtId="0" fontId="14" fillId="0" borderId="0" xfId="4" applyFont="1"/>
    <xf numFmtId="0" fontId="4" fillId="0" borderId="0" xfId="0" applyFont="1"/>
    <xf numFmtId="0" fontId="4" fillId="0" borderId="0" xfId="0" applyFont="1" applyAlignment="1">
      <alignment horizontal="center"/>
    </xf>
    <xf numFmtId="0" fontId="4" fillId="3" borderId="0" xfId="0" applyFont="1" applyFill="1"/>
    <xf numFmtId="0" fontId="4" fillId="0" borderId="0" xfId="0" applyFont="1" applyFill="1" applyAlignment="1">
      <alignment horizontal="center"/>
    </xf>
    <xf numFmtId="0" fontId="19" fillId="0" borderId="0" xfId="4" applyFont="1" applyFill="1"/>
    <xf numFmtId="0" fontId="19" fillId="0" borderId="10" xfId="4" applyFont="1" applyFill="1" applyBorder="1"/>
    <xf numFmtId="0" fontId="16" fillId="0" borderId="0" xfId="5" applyFont="1" applyBorder="1" applyAlignment="1">
      <alignment horizontal="justify" vertical="center" wrapText="1"/>
    </xf>
    <xf numFmtId="0" fontId="16" fillId="4" borderId="0" xfId="5" applyFont="1" applyFill="1" applyBorder="1" applyAlignment="1">
      <alignment horizontal="justify" vertical="center" wrapText="1"/>
    </xf>
    <xf numFmtId="0" fontId="19" fillId="0" borderId="1" xfId="4" applyFont="1" applyBorder="1"/>
    <xf numFmtId="0" fontId="16" fillId="0" borderId="1" xfId="5" applyFont="1" applyBorder="1"/>
    <xf numFmtId="0" fontId="19" fillId="0" borderId="1" xfId="4" applyFont="1" applyFill="1" applyBorder="1"/>
    <xf numFmtId="0" fontId="16" fillId="0" borderId="1" xfId="5" applyFont="1" applyFill="1" applyBorder="1"/>
    <xf numFmtId="0" fontId="19" fillId="0" borderId="1" xfId="4" applyFont="1" applyFill="1" applyBorder="1" applyAlignment="1">
      <alignment horizontal="center"/>
    </xf>
    <xf numFmtId="0" fontId="16" fillId="0" borderId="1" xfId="5" applyFont="1" applyFill="1" applyBorder="1" applyAlignment="1">
      <alignment vertical="top"/>
    </xf>
    <xf numFmtId="0" fontId="1" fillId="0" borderId="0" xfId="4" applyFill="1" applyAlignment="1">
      <alignment vertical="top"/>
    </xf>
    <xf numFmtId="0" fontId="1" fillId="0" borderId="0" xfId="4" applyAlignment="1">
      <alignment vertical="top"/>
    </xf>
    <xf numFmtId="0" fontId="13" fillId="0" borderId="0" xfId="5" applyAlignment="1">
      <alignment vertical="top"/>
    </xf>
    <xf numFmtId="0" fontId="13" fillId="0" borderId="0" xfId="5" applyAlignment="1">
      <alignment horizontal="center" vertical="top"/>
    </xf>
    <xf numFmtId="0" fontId="3" fillId="0" borderId="0" xfId="4" applyFont="1" applyAlignment="1">
      <alignment vertical="top"/>
    </xf>
    <xf numFmtId="0" fontId="10" fillId="0" borderId="0" xfId="0" applyFont="1" applyAlignment="1">
      <alignment vertical="top" wrapText="1"/>
    </xf>
    <xf numFmtId="0" fontId="1" fillId="0" borderId="0" xfId="4" applyAlignment="1">
      <alignment vertical="top" textRotation="90" wrapText="1"/>
    </xf>
    <xf numFmtId="0" fontId="4" fillId="0" borderId="0" xfId="0" applyFont="1" applyAlignment="1">
      <alignment vertical="top"/>
    </xf>
    <xf numFmtId="0" fontId="4" fillId="0" borderId="0" xfId="0" applyFont="1" applyAlignment="1">
      <alignment horizontal="center" vertical="top"/>
    </xf>
    <xf numFmtId="0" fontId="1" fillId="0" borderId="0" xfId="4" applyFill="1" applyAlignment="1">
      <alignment horizontal="center" vertical="top"/>
    </xf>
    <xf numFmtId="0" fontId="4" fillId="3" borderId="0" xfId="0" applyFont="1" applyFill="1" applyAlignment="1">
      <alignment vertical="top"/>
    </xf>
    <xf numFmtId="0" fontId="1" fillId="0" borderId="0" xfId="4" applyAlignment="1">
      <alignment horizontal="center" vertical="top"/>
    </xf>
    <xf numFmtId="0" fontId="1" fillId="0" borderId="1" xfId="4" applyFill="1" applyBorder="1" applyAlignment="1">
      <alignment vertical="top"/>
    </xf>
    <xf numFmtId="0" fontId="1" fillId="0" borderId="1" xfId="4" applyFill="1" applyBorder="1" applyAlignment="1">
      <alignment vertical="center"/>
    </xf>
    <xf numFmtId="0" fontId="2" fillId="0" borderId="1" xfId="4" applyFont="1" applyFill="1" applyBorder="1" applyAlignment="1">
      <alignment vertical="center"/>
    </xf>
    <xf numFmtId="0" fontId="1" fillId="0" borderId="0" xfId="4" applyAlignment="1">
      <alignment vertical="center"/>
    </xf>
    <xf numFmtId="0" fontId="2" fillId="0" borderId="0" xfId="4" applyFont="1" applyFill="1" applyAlignment="1">
      <alignment vertical="center"/>
    </xf>
    <xf numFmtId="0" fontId="1" fillId="0" borderId="38" xfId="4" applyFill="1" applyBorder="1" applyAlignment="1">
      <alignment vertical="center"/>
    </xf>
    <xf numFmtId="0" fontId="2" fillId="0" borderId="38" xfId="4" applyFont="1" applyFill="1" applyBorder="1" applyAlignment="1">
      <alignment vertical="center"/>
    </xf>
    <xf numFmtId="0" fontId="7" fillId="0" borderId="17" xfId="4" applyFont="1" applyBorder="1" applyAlignment="1">
      <alignment horizontal="center" textRotation="90" wrapText="1"/>
    </xf>
    <xf numFmtId="0" fontId="7" fillId="0" borderId="18" xfId="4" applyFont="1" applyBorder="1" applyAlignment="1">
      <alignment horizontal="center" textRotation="90" wrapText="1"/>
    </xf>
    <xf numFmtId="0" fontId="17" fillId="0" borderId="30" xfId="4" applyFont="1" applyFill="1" applyBorder="1" applyAlignment="1">
      <alignment horizontal="center" textRotation="90" wrapText="1"/>
    </xf>
    <xf numFmtId="0" fontId="7" fillId="0" borderId="19" xfId="4" applyFont="1" applyBorder="1" applyAlignment="1">
      <alignment horizontal="center" textRotation="90" wrapText="1"/>
    </xf>
    <xf numFmtId="0" fontId="7" fillId="0" borderId="1" xfId="0" applyFont="1" applyBorder="1" applyAlignment="1">
      <alignment horizontal="center" vertical="center"/>
    </xf>
    <xf numFmtId="0" fontId="10" fillId="0" borderId="1"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5" xfId="0" applyFont="1" applyBorder="1" applyAlignment="1">
      <alignment horizontal="center" vertical="center"/>
    </xf>
    <xf numFmtId="0" fontId="10" fillId="0" borderId="16" xfId="0" applyFont="1" applyBorder="1" applyAlignment="1">
      <alignment horizontal="center" vertical="center"/>
    </xf>
    <xf numFmtId="0" fontId="20" fillId="0" borderId="5" xfId="1" applyFont="1" applyBorder="1" applyAlignment="1">
      <alignment horizontal="center"/>
    </xf>
    <xf numFmtId="0" fontId="7" fillId="0" borderId="6" xfId="0" applyFont="1" applyBorder="1" applyAlignment="1">
      <alignment horizontal="center" vertical="center"/>
    </xf>
    <xf numFmtId="0" fontId="7" fillId="0" borderId="17" xfId="4" applyFont="1" applyBorder="1" applyAlignment="1">
      <alignment horizontal="center" textRotation="90"/>
    </xf>
    <xf numFmtId="0" fontId="18" fillId="0" borderId="1" xfId="4" applyFont="1" applyFill="1" applyBorder="1" applyAlignment="1">
      <alignment vertical="top"/>
    </xf>
    <xf numFmtId="0" fontId="1" fillId="0" borderId="1" xfId="4" applyFill="1" applyBorder="1" applyAlignment="1">
      <alignment horizontal="right" vertical="top"/>
    </xf>
    <xf numFmtId="0" fontId="19" fillId="0" borderId="10" xfId="4" applyFont="1" applyBorder="1"/>
    <xf numFmtId="0" fontId="14" fillId="0" borderId="6" xfId="4" applyFont="1" applyBorder="1" applyAlignment="1">
      <alignment horizontal="center" textRotation="90" wrapText="1"/>
    </xf>
    <xf numFmtId="0" fontId="14" fillId="0" borderId="6" xfId="4" applyFont="1" applyBorder="1" applyAlignment="1">
      <alignment horizontal="center" textRotation="90"/>
    </xf>
    <xf numFmtId="0" fontId="14" fillId="4" borderId="6" xfId="4" applyFont="1" applyFill="1" applyBorder="1" applyAlignment="1">
      <alignment horizontal="center" textRotation="90" wrapText="1"/>
    </xf>
    <xf numFmtId="0" fontId="16" fillId="4" borderId="6" xfId="5" applyFont="1" applyFill="1" applyBorder="1" applyAlignment="1">
      <alignment horizontal="center" textRotation="90" wrapText="1"/>
    </xf>
    <xf numFmtId="0" fontId="14" fillId="5" borderId="6" xfId="4" applyFont="1" applyFill="1" applyBorder="1" applyAlignment="1">
      <alignment horizontal="center" textRotation="90" wrapText="1"/>
    </xf>
    <xf numFmtId="0" fontId="15" fillId="4" borderId="6" xfId="4" applyFont="1" applyFill="1" applyBorder="1" applyAlignment="1">
      <alignment horizontal="center" textRotation="90" wrapText="1"/>
    </xf>
    <xf numFmtId="0" fontId="15" fillId="5" borderId="6" xfId="4" applyFont="1" applyFill="1" applyBorder="1" applyAlignment="1">
      <alignment horizontal="center" textRotation="90" wrapText="1"/>
    </xf>
    <xf numFmtId="0" fontId="19" fillId="0" borderId="11" xfId="4" applyFont="1" applyBorder="1"/>
    <xf numFmtId="0" fontId="19" fillId="0" borderId="12" xfId="4" applyFont="1" applyBorder="1"/>
    <xf numFmtId="0" fontId="16" fillId="0" borderId="12" xfId="5" applyFont="1" applyBorder="1"/>
    <xf numFmtId="0" fontId="19" fillId="0" borderId="13" xfId="4" applyFont="1" applyBorder="1"/>
    <xf numFmtId="0" fontId="19" fillId="0" borderId="15" xfId="4" applyFont="1" applyBorder="1"/>
    <xf numFmtId="0" fontId="19" fillId="0" borderId="16" xfId="4" applyFont="1" applyBorder="1"/>
    <xf numFmtId="0" fontId="19" fillId="0" borderId="15" xfId="4" applyFont="1" applyFill="1" applyBorder="1"/>
    <xf numFmtId="0" fontId="19" fillId="0" borderId="16" xfId="4" applyFont="1" applyFill="1" applyBorder="1"/>
    <xf numFmtId="0" fontId="3" fillId="0" borderId="0" xfId="0" applyFont="1" applyBorder="1" applyAlignment="1">
      <alignment horizontal="center"/>
    </xf>
    <xf numFmtId="0" fontId="0" fillId="0" borderId="0" xfId="0" applyFill="1"/>
    <xf numFmtId="0" fontId="3" fillId="0" borderId="0" xfId="0" applyFont="1" applyFill="1"/>
    <xf numFmtId="0" fontId="7" fillId="0" borderId="0" xfId="0" applyFont="1" applyBorder="1" applyAlignment="1">
      <alignment horizontal="center" vertical="center" wrapText="1"/>
    </xf>
    <xf numFmtId="14" fontId="6" fillId="0" borderId="0" xfId="2" applyNumberFormat="1" applyFont="1" applyBorder="1" applyAlignment="1">
      <alignment horizontal="center" vertical="center"/>
    </xf>
    <xf numFmtId="0" fontId="6" fillId="0" borderId="0" xfId="2" applyFont="1" applyBorder="1" applyAlignment="1">
      <alignment horizontal="center" vertical="center"/>
    </xf>
    <xf numFmtId="0" fontId="0" fillId="0" borderId="0" xfId="0" applyBorder="1"/>
    <xf numFmtId="0" fontId="16" fillId="0" borderId="15" xfId="5" applyFont="1" applyFill="1" applyBorder="1" applyAlignment="1">
      <alignment vertical="top"/>
    </xf>
    <xf numFmtId="0" fontId="16" fillId="0" borderId="16" xfId="5" applyFont="1" applyFill="1" applyBorder="1"/>
    <xf numFmtId="0" fontId="0" fillId="0" borderId="0" xfId="0" applyFont="1"/>
    <xf numFmtId="0" fontId="7" fillId="0" borderId="17" xfId="0" applyFont="1" applyFill="1" applyBorder="1" applyAlignment="1">
      <alignment vertical="center" wrapText="1"/>
    </xf>
    <xf numFmtId="0" fontId="7" fillId="0" borderId="18" xfId="0" applyFont="1" applyFill="1" applyBorder="1" applyAlignment="1">
      <alignment vertical="center" wrapText="1"/>
    </xf>
    <xf numFmtId="0" fontId="7" fillId="0" borderId="19" xfId="0" applyFont="1" applyFill="1" applyBorder="1" applyAlignment="1">
      <alignment vertical="center" wrapText="1"/>
    </xf>
    <xf numFmtId="0" fontId="6" fillId="0" borderId="38" xfId="0" applyFont="1" applyFill="1" applyBorder="1"/>
    <xf numFmtId="0" fontId="6" fillId="0" borderId="1" xfId="0" applyFont="1" applyFill="1" applyBorder="1"/>
    <xf numFmtId="0" fontId="7" fillId="0" borderId="0" xfId="0" applyFont="1" applyFill="1" applyBorder="1" applyAlignment="1">
      <alignment horizontal="left" vertical="center"/>
    </xf>
    <xf numFmtId="0" fontId="7" fillId="0" borderId="2" xfId="0" applyFont="1" applyBorder="1" applyAlignment="1">
      <alignment horizontal="center" vertical="center"/>
    </xf>
    <xf numFmtId="0" fontId="7" fillId="0" borderId="39"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7" fillId="6" borderId="18"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0" fillId="0" borderId="1" xfId="0" applyBorder="1"/>
    <xf numFmtId="0" fontId="10" fillId="0" borderId="0" xfId="0" applyFont="1"/>
    <xf numFmtId="0" fontId="10" fillId="0" borderId="0" xfId="0" applyFont="1" applyAlignment="1">
      <alignment wrapText="1"/>
    </xf>
    <xf numFmtId="0" fontId="0" fillId="0" borderId="38" xfId="0" applyBorder="1"/>
    <xf numFmtId="0" fontId="7" fillId="6" borderId="41" xfId="0" applyFont="1" applyFill="1" applyBorder="1" applyAlignment="1">
      <alignment horizontal="center" vertical="center" wrapText="1"/>
    </xf>
    <xf numFmtId="0" fontId="7" fillId="6" borderId="42" xfId="0" applyFont="1" applyFill="1" applyBorder="1" applyAlignment="1">
      <alignment horizontal="center" vertical="center" wrapText="1"/>
    </xf>
    <xf numFmtId="0" fontId="7" fillId="6" borderId="43" xfId="0" applyFont="1" applyFill="1" applyBorder="1" applyAlignment="1">
      <alignment horizontal="center" vertical="center" wrapText="1"/>
    </xf>
    <xf numFmtId="0" fontId="7" fillId="6" borderId="37" xfId="0" applyFont="1" applyFill="1" applyBorder="1" applyAlignment="1">
      <alignment horizontal="center" vertical="center" wrapText="1"/>
    </xf>
    <xf numFmtId="0" fontId="21" fillId="0" borderId="2" xfId="1" applyFont="1" applyBorder="1" applyAlignment="1">
      <alignment horizontal="center" vertical="center" wrapText="1"/>
    </xf>
    <xf numFmtId="0" fontId="21" fillId="0" borderId="2" xfId="1" applyFont="1" applyBorder="1" applyAlignment="1">
      <alignment horizontal="center" wrapText="1"/>
    </xf>
    <xf numFmtId="0" fontId="7" fillId="6" borderId="32" xfId="0" applyFont="1" applyFill="1" applyBorder="1" applyAlignment="1">
      <alignment horizontal="center" vertical="center" wrapText="1"/>
    </xf>
    <xf numFmtId="0" fontId="0" fillId="0" borderId="1" xfId="0" applyFill="1" applyBorder="1"/>
    <xf numFmtId="0" fontId="6" fillId="0" borderId="45" xfId="0" applyFont="1" applyBorder="1"/>
    <xf numFmtId="0" fontId="22" fillId="0" borderId="19" xfId="0" applyFont="1" applyBorder="1" applyAlignment="1">
      <alignment horizontal="center" vertical="center" wrapText="1"/>
    </xf>
    <xf numFmtId="0" fontId="7" fillId="0" borderId="44"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14" fillId="0" borderId="38" xfId="0" applyFont="1" applyFill="1" applyBorder="1"/>
    <xf numFmtId="0" fontId="20" fillId="8" borderId="2" xfId="1" applyFont="1" applyFill="1" applyBorder="1" applyAlignment="1">
      <alignment horizontal="center"/>
    </xf>
    <xf numFmtId="0" fontId="20" fillId="8" borderId="20" xfId="1" applyFont="1" applyFill="1" applyBorder="1" applyAlignment="1">
      <alignment horizontal="center"/>
    </xf>
    <xf numFmtId="0" fontId="7" fillId="0" borderId="5" xfId="0" applyFont="1" applyBorder="1" applyAlignment="1">
      <alignment horizontal="center" wrapText="1"/>
    </xf>
    <xf numFmtId="0" fontId="8" fillId="0" borderId="1" xfId="1" applyBorder="1" applyAlignment="1">
      <alignment horizontal="left" vertical="center"/>
    </xf>
    <xf numFmtId="0" fontId="8" fillId="0" borderId="15" xfId="1" applyBorder="1" applyAlignment="1">
      <alignment horizontal="left" vertical="center"/>
    </xf>
    <xf numFmtId="0" fontId="8" fillId="0" borderId="12" xfId="1" applyBorder="1" applyAlignment="1">
      <alignment horizontal="left" vertical="center"/>
    </xf>
    <xf numFmtId="0" fontId="8" fillId="0" borderId="11" xfId="1" applyBorder="1" applyAlignment="1">
      <alignment horizontal="left" vertical="center"/>
    </xf>
    <xf numFmtId="0" fontId="21" fillId="0" borderId="32" xfId="1" applyFont="1" applyBorder="1" applyAlignment="1">
      <alignment horizontal="center" wrapText="1"/>
    </xf>
    <xf numFmtId="0" fontId="21" fillId="0" borderId="33" xfId="1" applyFont="1" applyBorder="1" applyAlignment="1">
      <alignment horizontal="center" wrapText="1"/>
    </xf>
    <xf numFmtId="0" fontId="21" fillId="0" borderId="34" xfId="1" applyFont="1" applyBorder="1" applyAlignment="1">
      <alignment horizontal="center" wrapText="1"/>
    </xf>
    <xf numFmtId="0" fontId="21" fillId="0" borderId="24" xfId="1" applyFont="1" applyBorder="1" applyAlignment="1">
      <alignment horizontal="center" wrapText="1"/>
    </xf>
    <xf numFmtId="0" fontId="21" fillId="0" borderId="26" xfId="1" applyFont="1" applyBorder="1" applyAlignment="1">
      <alignment horizontal="center" wrapText="1"/>
    </xf>
    <xf numFmtId="0" fontId="12" fillId="2" borderId="36" xfId="1" applyFont="1" applyFill="1" applyBorder="1" applyAlignment="1">
      <alignment wrapText="1"/>
    </xf>
    <xf numFmtId="0" fontId="12" fillId="2" borderId="14" xfId="1" applyFont="1" applyFill="1" applyBorder="1" applyAlignment="1">
      <alignment wrapText="1"/>
    </xf>
    <xf numFmtId="0" fontId="20" fillId="7" borderId="2" xfId="1" applyFont="1" applyFill="1" applyBorder="1" applyAlignment="1">
      <alignment horizontal="center"/>
    </xf>
    <xf numFmtId="0" fontId="20" fillId="7" borderId="3" xfId="1" applyFont="1" applyFill="1" applyBorder="1" applyAlignment="1">
      <alignment horizontal="center"/>
    </xf>
    <xf numFmtId="0" fontId="20" fillId="7" borderId="4" xfId="1" applyFont="1" applyFill="1" applyBorder="1" applyAlignment="1">
      <alignment horizontal="center"/>
    </xf>
    <xf numFmtId="0" fontId="20" fillId="8" borderId="11" xfId="1" applyFont="1" applyFill="1" applyBorder="1" applyAlignment="1">
      <alignment horizontal="center"/>
    </xf>
    <xf numFmtId="0" fontId="20" fillId="8" borderId="13" xfId="1" applyFont="1" applyFill="1" applyBorder="1" applyAlignment="1">
      <alignment horizontal="center"/>
    </xf>
    <xf numFmtId="0" fontId="20" fillId="8" borderId="2" xfId="1" applyFont="1" applyFill="1" applyBorder="1" applyAlignment="1">
      <alignment horizontal="center"/>
    </xf>
    <xf numFmtId="0" fontId="20" fillId="8" borderId="3" xfId="1" applyFont="1" applyFill="1" applyBorder="1" applyAlignment="1">
      <alignment horizontal="center"/>
    </xf>
    <xf numFmtId="0" fontId="20" fillId="8" borderId="4" xfId="1" applyFont="1" applyFill="1" applyBorder="1" applyAlignment="1">
      <alignment horizontal="center"/>
    </xf>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2" xfId="3" applyFont="1" applyBorder="1" applyAlignment="1">
      <alignment horizontal="center" vertical="center" wrapText="1"/>
    </xf>
    <xf numFmtId="0" fontId="7" fillId="0" borderId="3" xfId="3" applyFont="1" applyBorder="1" applyAlignment="1">
      <alignment horizontal="center" vertical="center" wrapText="1"/>
    </xf>
    <xf numFmtId="0" fontId="7" fillId="0" borderId="4" xfId="3" applyFont="1" applyBorder="1" applyAlignment="1">
      <alignment horizontal="center" vertical="center" wrapText="1"/>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10" fillId="0" borderId="40" xfId="0" applyFont="1" applyBorder="1" applyAlignment="1">
      <alignment horizontal="center" vertical="center"/>
    </xf>
    <xf numFmtId="0" fontId="7" fillId="0" borderId="11" xfId="3" applyFont="1" applyBorder="1" applyAlignment="1">
      <alignment horizontal="center" vertical="center"/>
    </xf>
    <xf numFmtId="0" fontId="7" fillId="0" borderId="12" xfId="3" applyFont="1" applyBorder="1" applyAlignment="1">
      <alignment horizontal="center" vertical="center"/>
    </xf>
    <xf numFmtId="0" fontId="7" fillId="0" borderId="23" xfId="3" applyFont="1" applyBorder="1" applyAlignment="1">
      <alignment horizontal="center" vertical="center"/>
    </xf>
    <xf numFmtId="0" fontId="7" fillId="0" borderId="11" xfId="0" applyFont="1" applyBorder="1" applyAlignment="1">
      <alignment horizontal="left" vertical="center"/>
    </xf>
    <xf numFmtId="0" fontId="7" fillId="0" borderId="13" xfId="0" applyFont="1" applyBorder="1" applyAlignment="1">
      <alignment horizontal="left"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7" fillId="0" borderId="11" xfId="0" applyFont="1" applyBorder="1" applyAlignment="1">
      <alignment horizontal="center"/>
    </xf>
    <xf numFmtId="0" fontId="7" fillId="0" borderId="12" xfId="0" applyFont="1" applyBorder="1" applyAlignment="1">
      <alignment horizontal="center"/>
    </xf>
    <xf numFmtId="0" fontId="7" fillId="0" borderId="13" xfId="0" applyFont="1" applyBorder="1" applyAlignment="1">
      <alignment horizontal="center"/>
    </xf>
    <xf numFmtId="0" fontId="7" fillId="0" borderId="25" xfId="0" applyFont="1" applyBorder="1" applyAlignment="1">
      <alignment horizontal="center" wrapText="1"/>
    </xf>
    <xf numFmtId="0" fontId="7" fillId="0" borderId="26" xfId="0" applyFont="1" applyBorder="1" applyAlignment="1">
      <alignment horizontal="center" wrapText="1"/>
    </xf>
    <xf numFmtId="0" fontId="3" fillId="0" borderId="32" xfId="0" applyFont="1" applyBorder="1" applyAlignment="1">
      <alignment horizontal="left"/>
    </xf>
    <xf numFmtId="0" fontId="3" fillId="0" borderId="33" xfId="0" applyFont="1" applyBorder="1" applyAlignment="1">
      <alignment horizontal="left"/>
    </xf>
    <xf numFmtId="0" fontId="3" fillId="0" borderId="34" xfId="0" applyFont="1" applyBorder="1" applyAlignment="1">
      <alignment horizontal="left"/>
    </xf>
    <xf numFmtId="0" fontId="7" fillId="0" borderId="2" xfId="0" applyFont="1" applyBorder="1" applyAlignment="1">
      <alignment horizontal="center" wrapText="1"/>
    </xf>
    <xf numFmtId="0" fontId="7" fillId="0" borderId="4" xfId="0" applyFont="1" applyBorder="1" applyAlignment="1">
      <alignment horizontal="center" wrapText="1"/>
    </xf>
    <xf numFmtId="0" fontId="7" fillId="0" borderId="11" xfId="0" applyFont="1" applyBorder="1" applyAlignment="1">
      <alignment horizontal="center" wrapText="1"/>
    </xf>
    <xf numFmtId="0" fontId="7" fillId="0" borderId="12" xfId="0" applyFont="1" applyBorder="1" applyAlignment="1">
      <alignment horizontal="center" wrapText="1"/>
    </xf>
    <xf numFmtId="0" fontId="7" fillId="0" borderId="13" xfId="0" applyFont="1" applyBorder="1" applyAlignment="1">
      <alignment horizontal="center" wrapText="1"/>
    </xf>
    <xf numFmtId="0" fontId="10" fillId="0" borderId="40" xfId="0" applyFont="1" applyBorder="1" applyAlignment="1">
      <alignment horizontal="center" wrapText="1"/>
    </xf>
    <xf numFmtId="0" fontId="6" fillId="0" borderId="24" xfId="0" applyFont="1" applyBorder="1"/>
    <xf numFmtId="0" fontId="6" fillId="0" borderId="26" xfId="0" applyFont="1" applyBorder="1"/>
    <xf numFmtId="0" fontId="7" fillId="0" borderId="36" xfId="4" applyFont="1" applyBorder="1" applyAlignment="1">
      <alignment horizontal="left" vertical="top"/>
    </xf>
    <xf numFmtId="0" fontId="7" fillId="0" borderId="0" xfId="4" applyFont="1" applyAlignment="1">
      <alignment horizontal="left" vertical="top"/>
    </xf>
    <xf numFmtId="0" fontId="3" fillId="0" borderId="11" xfId="4" applyFont="1" applyBorder="1" applyAlignment="1">
      <alignment horizontal="center" vertical="center"/>
    </xf>
    <xf numFmtId="0" fontId="3" fillId="0" borderId="12" xfId="4" applyFont="1" applyBorder="1" applyAlignment="1">
      <alignment horizontal="center" vertical="center"/>
    </xf>
    <xf numFmtId="0" fontId="3" fillId="0" borderId="23" xfId="4" applyFont="1" applyBorder="1" applyAlignment="1">
      <alignment horizontal="center" vertical="center"/>
    </xf>
    <xf numFmtId="0" fontId="3" fillId="0" borderId="13" xfId="4" applyFont="1" applyBorder="1" applyAlignment="1">
      <alignment horizontal="center" vertical="center"/>
    </xf>
    <xf numFmtId="0" fontId="7" fillId="0" borderId="11" xfId="0" applyFont="1" applyFill="1" applyBorder="1" applyAlignment="1">
      <alignment horizontal="center"/>
    </xf>
    <xf numFmtId="0" fontId="7" fillId="0" borderId="12" xfId="0" applyFont="1" applyFill="1" applyBorder="1" applyAlignment="1">
      <alignment horizontal="center"/>
    </xf>
    <xf numFmtId="0" fontId="7" fillId="0" borderId="13" xfId="0" applyFont="1" applyFill="1" applyBorder="1" applyAlignment="1">
      <alignment horizontal="center"/>
    </xf>
  </cellXfs>
  <cellStyles count="6">
    <cellStyle name="Hyperlink" xfId="1" builtinId="8"/>
    <cellStyle name="Hyperlink 2" xfId="5" xr:uid="{89DDCD51-2995-4933-B2CE-E327C0A69C8A}"/>
    <cellStyle name="Normal" xfId="0" builtinId="0"/>
    <cellStyle name="Normal 13" xfId="4" xr:uid="{CCC77CB9-F02B-4C08-A4DD-86E54361820B}"/>
    <cellStyle name="Normal 2" xfId="3" xr:uid="{5E37D028-B4A9-4D52-B4B9-86AD07F01A14}"/>
    <cellStyle name="Normal 5" xfId="2" xr:uid="{1DD2CA4F-F866-457D-8290-E09EAE92B001}"/>
  </cellStyles>
  <dxfs count="8">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Rebecca Johansen" id="{E7B8741E-4FD9-46DA-8F74-A6C67A39D09C}" userId="S::Rebecca.Johansen@rpaltd.co.uk::34900c9b-f6c2-4025-a332-9f329d99b2f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K2" dT="2019-10-11T09:38:43.18" personId="{E7B8741E-4FD9-46DA-8F74-A6C67A39D09C}" id="{7230FFAD-F685-4A53-8331-93456215165E}">
    <text>link to MRLs (Part 2, Annex I)</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3" Type="http://schemas.openxmlformats.org/officeDocument/2006/relationships/hyperlink" Target="http://eur-lex.europa.eu/legal-content/EN/TXT/?uri=CELEX%3A32014L0040" TargetMode="External"/><Relationship Id="rId18" Type="http://schemas.openxmlformats.org/officeDocument/2006/relationships/hyperlink" Target="https://eur-lex.europa.eu/LexUriServ/LexUriServ.do?uri=OJ:L:2004:136:0001:0033:en:PDF" TargetMode="External"/><Relationship Id="rId26" Type="http://schemas.openxmlformats.org/officeDocument/2006/relationships/hyperlink" Target="https://ec.europa.eu/growth/tools-databases/cosing/index.cfm?fuseaction=search.details_v2&amp;id=29172" TargetMode="External"/><Relationship Id="rId21" Type="http://schemas.openxmlformats.org/officeDocument/2006/relationships/hyperlink" Target="https://eur-lex.europa.eu/legal-content/EN/TXT/PDF/?uri=CELEX:32006R2023&amp;from=EN" TargetMode="External"/><Relationship Id="rId34" Type="http://schemas.openxmlformats.org/officeDocument/2006/relationships/printerSettings" Target="../printerSettings/printerSettings5.bin"/><Relationship Id="rId7" Type="http://schemas.openxmlformats.org/officeDocument/2006/relationships/hyperlink" Target="http://eur-lex.europa.eu/legal-content/EN/TXT/?qid=1493211236473&amp;uri=CELEX:31993R0315" TargetMode="External"/><Relationship Id="rId12" Type="http://schemas.openxmlformats.org/officeDocument/2006/relationships/hyperlink" Target="http://eur-lex.europa.eu/legal-content/en/TXT/?uri=CELEX:32011L0065" TargetMode="External"/><Relationship Id="rId17" Type="http://schemas.openxmlformats.org/officeDocument/2006/relationships/hyperlink" Target="https://ec.europa.eu/health/sites/health/files/files/eudralex/vol-1/dir_2001_83_cons2009/2001_83_cons2009_en.pdf" TargetMode="External"/><Relationship Id="rId25" Type="http://schemas.openxmlformats.org/officeDocument/2006/relationships/hyperlink" Target="https://ec.europa.eu/growth/tools-databases/cosing/index.cfm?fuseaction=search.details_v2&amp;id=94719" TargetMode="External"/><Relationship Id="rId33" Type="http://schemas.openxmlformats.org/officeDocument/2006/relationships/hyperlink" Target="https://ec.europa.eu/growth/tools-databases/cosing/index.cfm?fuseaction=search.details_v2&amp;id=95283" TargetMode="External"/><Relationship Id="rId2" Type="http://schemas.openxmlformats.org/officeDocument/2006/relationships/hyperlink" Target="http://eur-lex.europa.eu/legal-content/en/TXT/?uri=CELEX%3A32009R1107" TargetMode="External"/><Relationship Id="rId16" Type="http://schemas.openxmlformats.org/officeDocument/2006/relationships/hyperlink" Target="https://eur-lex.europa.eu/legal-content/EN/TXT/PDF/?uri=CELEX:32017R0745&amp;from=EN" TargetMode="External"/><Relationship Id="rId20" Type="http://schemas.openxmlformats.org/officeDocument/2006/relationships/hyperlink" Target="https://eur-lex.europa.eu/LexUriServ/LexUriServ.do?uri=OJ:L:2008:086:0009:0018:EN:PDF" TargetMode="External"/><Relationship Id="rId29" Type="http://schemas.openxmlformats.org/officeDocument/2006/relationships/hyperlink" Target="https://ec.europa.eu/growth/tools-databases/cosing/index.cfm?fuseaction=search.details_v2&amp;id=37249" TargetMode="External"/><Relationship Id="rId1" Type="http://schemas.openxmlformats.org/officeDocument/2006/relationships/hyperlink" Target="http://eur-lex.europa.eu/legal-content/EN/TXT/PDF/?uri=CELEX:02012R0528-20140425&amp;from=EN" TargetMode="External"/><Relationship Id="rId6" Type="http://schemas.openxmlformats.org/officeDocument/2006/relationships/hyperlink" Target="http://eur-lex.europa.eu/legal-content/EN/TXT/?uri=celex%3A32008R1333" TargetMode="External"/><Relationship Id="rId11" Type="http://schemas.openxmlformats.org/officeDocument/2006/relationships/hyperlink" Target="http://eur-lex.europa.eu/legal-content/EN/TXT/?qid=1493212019119&amp;uri=CELEX:32014L0068" TargetMode="External"/><Relationship Id="rId24" Type="http://schemas.openxmlformats.org/officeDocument/2006/relationships/hyperlink" Target="https://eur-lex.europa.eu/legal-content/EN/TXT/PDF/?uri=OJ:L:2019:170:FULL&amp;from=EN" TargetMode="External"/><Relationship Id="rId32" Type="http://schemas.openxmlformats.org/officeDocument/2006/relationships/hyperlink" Target="https://ec.europa.eu/food/plant/pesticides/eu-pesticides-database/public/?event=download.MRL" TargetMode="External"/><Relationship Id="rId37" Type="http://schemas.microsoft.com/office/2017/10/relationships/threadedComment" Target="../threadedComments/threadedComment1.xml"/><Relationship Id="rId5" Type="http://schemas.openxmlformats.org/officeDocument/2006/relationships/hyperlink" Target="http://eur-lex.europa.eu/legal-content/EN/ALL/?uri=CELEX:02011R0010-20150226" TargetMode="External"/><Relationship Id="rId15" Type="http://schemas.openxmlformats.org/officeDocument/2006/relationships/hyperlink" Target="https://eur-lex.europa.eu/legal-content/EN/TXT/PDF/?uri=CELEX:32017R0746&amp;from=EN" TargetMode="External"/><Relationship Id="rId23" Type="http://schemas.openxmlformats.org/officeDocument/2006/relationships/hyperlink" Target="https://eur-lex.europa.eu/legal-content/EN/TXT/PDF/?uri=CELEX:32006R1881&amp;from=en" TargetMode="External"/><Relationship Id="rId28" Type="http://schemas.openxmlformats.org/officeDocument/2006/relationships/hyperlink" Target="https://ec.europa.eu/growth/tools-databases/cosing/index.cfm?fuseaction=search.details_v2&amp;id=96834" TargetMode="External"/><Relationship Id="rId36" Type="http://schemas.openxmlformats.org/officeDocument/2006/relationships/comments" Target="../comments1.xml"/><Relationship Id="rId10" Type="http://schemas.openxmlformats.org/officeDocument/2006/relationships/hyperlink" Target="http://eur-lex.europa.eu/legal-content/EN/TXT/?qid=1493211943932&amp;uri=CELEX:31993L0015" TargetMode="External"/><Relationship Id="rId19" Type="http://schemas.openxmlformats.org/officeDocument/2006/relationships/hyperlink" Target="http://eur-lex.europa.eu/legal-content/EN/TXT/?qid=1493211364642&amp;uri=CELEX:32005R0396" TargetMode="External"/><Relationship Id="rId31" Type="http://schemas.openxmlformats.org/officeDocument/2006/relationships/hyperlink" Target="https://ec.europa.eu/growth/tools-databases/cosing/index.cfm?fuseaction=search.details_v2&amp;id=29380" TargetMode="External"/><Relationship Id="rId4" Type="http://schemas.openxmlformats.org/officeDocument/2006/relationships/hyperlink" Target="http://eur-lex.europa.eu/legal-content/en/TXT/?uri=CELEX:32009L0048" TargetMode="External"/><Relationship Id="rId9" Type="http://schemas.openxmlformats.org/officeDocument/2006/relationships/hyperlink" Target="http://eur-lex.europa.eu/legal-content/EN/TXT/?qid=1493211833485&amp;uri=CELEX:31975L0324" TargetMode="External"/><Relationship Id="rId14" Type="http://schemas.openxmlformats.org/officeDocument/2006/relationships/hyperlink" Target="http://eur-lex.europa.eu/legal-content/EN/TXT/?qid=1493211436172&amp;uri=CELEX:32010R0066" TargetMode="External"/><Relationship Id="rId22" Type="http://schemas.openxmlformats.org/officeDocument/2006/relationships/hyperlink" Target="https://eur-lex.europa.eu/legal-content/EN/TXT/PDF/?uri=CELEX:02004R1935-20090807&amp;from=EN" TargetMode="External"/><Relationship Id="rId27" Type="http://schemas.openxmlformats.org/officeDocument/2006/relationships/hyperlink" Target="https://ec.europa.eu/growth/tools-databases/cosing/index.cfm?fuseaction=search.details_v2&amp;id=81041" TargetMode="External"/><Relationship Id="rId30" Type="http://schemas.openxmlformats.org/officeDocument/2006/relationships/hyperlink" Target="https://ec.europa.eu/growth/tools-databases/cosing/index.cfm?fuseaction=search.details_v2&amp;id=84404" TargetMode="External"/><Relationship Id="rId35" Type="http://schemas.openxmlformats.org/officeDocument/2006/relationships/vmlDrawing" Target="../drawings/vmlDrawing1.vml"/><Relationship Id="rId8" Type="http://schemas.openxmlformats.org/officeDocument/2006/relationships/hyperlink" Target="http://eur-lex.europa.eu/legal-content/EN/TXT/?qid=1493211294873&amp;uri=CELEX:32002L0032" TargetMode="External"/><Relationship Id="rId3" Type="http://schemas.openxmlformats.org/officeDocument/2006/relationships/hyperlink" Target="http://eur-lex.europa.eu/legal-content/EN/TXT/?uri=CELEX:02009R1223-20160812&amp;from=EN"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8" Type="http://schemas.openxmlformats.org/officeDocument/2006/relationships/hyperlink" Target="http://eur-lex.europa.eu/legal-content/EN/TXT/?uri=uriserv:OJ.L_.2012.201.01.0060.01.ENG&amp;toc=OJ:L:2012:201:TOC" TargetMode="External"/><Relationship Id="rId3" Type="http://schemas.openxmlformats.org/officeDocument/2006/relationships/hyperlink" Target="http://eur-lex.europa.eu/legal-content/EN/TXT/?uri=celex:32006L0118" TargetMode="External"/><Relationship Id="rId7" Type="http://schemas.openxmlformats.org/officeDocument/2006/relationships/hyperlink" Target="http://eur-lex.europa.eu/legal-content/EN/TXT/?uri=CELEX:32008L0050" TargetMode="External"/><Relationship Id="rId2" Type="http://schemas.openxmlformats.org/officeDocument/2006/relationships/hyperlink" Target="http://eur-lex.europa.eu/legal-content/EN/TXT/?uri=celex%3A32008L0105" TargetMode="External"/><Relationship Id="rId1" Type="http://schemas.openxmlformats.org/officeDocument/2006/relationships/hyperlink" Target="http://eur-lex.europa.eu/legal-content/EN/TXT/?uri=CELEX:32000L0060" TargetMode="External"/><Relationship Id="rId6" Type="http://schemas.openxmlformats.org/officeDocument/2006/relationships/hyperlink" Target="http://eur-lex.europa.eu/legal-content/EN/TXT/?uri=CELEX:32010L0075" TargetMode="External"/><Relationship Id="rId5" Type="http://schemas.openxmlformats.org/officeDocument/2006/relationships/hyperlink" Target="http://eur-lex.europa.eu/legal-content/EN/TXT/?uri=celex%3A31991L0271" TargetMode="External"/><Relationship Id="rId10" Type="http://schemas.openxmlformats.org/officeDocument/2006/relationships/printerSettings" Target="../printerSettings/printerSettings7.bin"/><Relationship Id="rId4" Type="http://schemas.openxmlformats.org/officeDocument/2006/relationships/hyperlink" Target="http://eur-lex.europa.eu/legal-content/EN/TXT/?qid=1493211503613&amp;uri=CELEX:31998L0083" TargetMode="External"/><Relationship Id="rId9" Type="http://schemas.openxmlformats.org/officeDocument/2006/relationships/hyperlink" Target="https://eur-lex.europa.eu/legal-content/EN/TXT/PDF/?uri=CELEX:32016L2284&amp;from=EN"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echa.europa.eu/information-on-chemicals/cl-inventory-database/-/discli/details/5150" TargetMode="External"/><Relationship Id="rId18" Type="http://schemas.openxmlformats.org/officeDocument/2006/relationships/hyperlink" Target="https://echa.europa.eu/brief-profile/-/briefprofile/100.001.136" TargetMode="External"/><Relationship Id="rId26" Type="http://schemas.openxmlformats.org/officeDocument/2006/relationships/hyperlink" Target="https://echa.europa.eu/brief-profile/-/briefprofile/100.003.095" TargetMode="External"/><Relationship Id="rId39" Type="http://schemas.openxmlformats.org/officeDocument/2006/relationships/hyperlink" Target="https://echa.europa.eu/substance-information/-/substanceinfo/100.047.277" TargetMode="External"/><Relationship Id="rId21" Type="http://schemas.openxmlformats.org/officeDocument/2006/relationships/hyperlink" Target="https://echa.europa.eu/brief-profile/-/briefprofile/100.023.379" TargetMode="External"/><Relationship Id="rId34" Type="http://schemas.openxmlformats.org/officeDocument/2006/relationships/hyperlink" Target="https://echa.europa.eu/brief-profile/-/briefprofile/100.002.654" TargetMode="External"/><Relationship Id="rId42" Type="http://schemas.openxmlformats.org/officeDocument/2006/relationships/hyperlink" Target="https://echa.europa.eu/substance-information/-/substanceinfo/100.002.707" TargetMode="External"/><Relationship Id="rId47" Type="http://schemas.openxmlformats.org/officeDocument/2006/relationships/hyperlink" Target="https://echa.europa.eu/substance-information/-/substanceinfo/100.002.697" TargetMode="External"/><Relationship Id="rId50" Type="http://schemas.openxmlformats.org/officeDocument/2006/relationships/hyperlink" Target="https://echa.europa.eu/substance-information/-/substanceinfo/100.002.705" TargetMode="External"/><Relationship Id="rId7" Type="http://schemas.openxmlformats.org/officeDocument/2006/relationships/hyperlink" Target="https://echa.europa.eu/information-on-chemicals/cl-inventory-database/-/discli/details/116391" TargetMode="External"/><Relationship Id="rId2" Type="http://schemas.openxmlformats.org/officeDocument/2006/relationships/hyperlink" Target="https://echa.europa.eu/information-on-chemicals/cl-inventory-database/-/discli/details/40506" TargetMode="External"/><Relationship Id="rId16" Type="http://schemas.openxmlformats.org/officeDocument/2006/relationships/hyperlink" Target="https://echa.europa.eu/information-on-chemicals/cl-inventory-database/-/discli/details/20502" TargetMode="External"/><Relationship Id="rId29" Type="http://schemas.openxmlformats.org/officeDocument/2006/relationships/hyperlink" Target="https://echa.europa.eu/brief-profile/-/briefprofile/100.008.678" TargetMode="External"/><Relationship Id="rId11" Type="http://schemas.openxmlformats.org/officeDocument/2006/relationships/hyperlink" Target="https://echa.europa.eu/information-on-chemicals/cl-inventory-database/-/discli/details/82701" TargetMode="External"/><Relationship Id="rId24" Type="http://schemas.openxmlformats.org/officeDocument/2006/relationships/hyperlink" Target="https://echa.europa.eu/brief-profile/-/briefprofile/100.001.899" TargetMode="External"/><Relationship Id="rId32" Type="http://schemas.openxmlformats.org/officeDocument/2006/relationships/hyperlink" Target="https://echa.europa.eu/brief-profile/-/briefprofile/100.002.209" TargetMode="External"/><Relationship Id="rId37" Type="http://schemas.openxmlformats.org/officeDocument/2006/relationships/hyperlink" Target="https://echa.europa.eu/substance-information/-/substanceinfo/100.068.763" TargetMode="External"/><Relationship Id="rId40" Type="http://schemas.openxmlformats.org/officeDocument/2006/relationships/hyperlink" Target="https://echa.europa.eu/substance-information/-/substanceinfo/100.001.803" TargetMode="External"/><Relationship Id="rId45" Type="http://schemas.openxmlformats.org/officeDocument/2006/relationships/hyperlink" Target="https://echa.europa.eu/substance-information/-/substanceinfo/100.002.870" TargetMode="External"/><Relationship Id="rId5" Type="http://schemas.openxmlformats.org/officeDocument/2006/relationships/hyperlink" Target="https://echa.europa.eu/information-on-chemicals/cl-inventory-database/-/discli/details/104198" TargetMode="External"/><Relationship Id="rId15" Type="http://schemas.openxmlformats.org/officeDocument/2006/relationships/hyperlink" Target="https://echa.europa.eu/information-on-chemicals/cl-inventory-database/-/discli/details/121282" TargetMode="External"/><Relationship Id="rId23" Type="http://schemas.openxmlformats.org/officeDocument/2006/relationships/hyperlink" Target="https://echa.europa.eu/brief-profile/-/briefprofile/100.001.803" TargetMode="External"/><Relationship Id="rId28" Type="http://schemas.openxmlformats.org/officeDocument/2006/relationships/hyperlink" Target="https://echa.europa.eu/brief-profile/-/briefprofile/100.002.870" TargetMode="External"/><Relationship Id="rId36" Type="http://schemas.openxmlformats.org/officeDocument/2006/relationships/hyperlink" Target="https://echa.europa.eu/substance-information/-/substanceinfo/100.049.142" TargetMode="External"/><Relationship Id="rId49" Type="http://schemas.openxmlformats.org/officeDocument/2006/relationships/hyperlink" Target="https://echa.europa.eu/substance-information/-/substanceinfo/100.002.209" TargetMode="External"/><Relationship Id="rId10" Type="http://schemas.openxmlformats.org/officeDocument/2006/relationships/hyperlink" Target="https://echa.europa.eu/information-on-chemicals/cl-inventory-database/-/discli/details/22835" TargetMode="External"/><Relationship Id="rId19" Type="http://schemas.openxmlformats.org/officeDocument/2006/relationships/hyperlink" Target="https://echa.europa.eu/brief-profile/-/briefprofile/100.049.142" TargetMode="External"/><Relationship Id="rId31" Type="http://schemas.openxmlformats.org/officeDocument/2006/relationships/hyperlink" Target="https://echa.europa.eu/brief-profile/-/briefprofile/100.000.491" TargetMode="External"/><Relationship Id="rId44" Type="http://schemas.openxmlformats.org/officeDocument/2006/relationships/hyperlink" Target="https://echa.europa.eu/substance-information/-/substanceinfo/100.003.096" TargetMode="External"/><Relationship Id="rId52" Type="http://schemas.openxmlformats.org/officeDocument/2006/relationships/printerSettings" Target="../printerSettings/printerSettings2.bin"/><Relationship Id="rId4" Type="http://schemas.openxmlformats.org/officeDocument/2006/relationships/hyperlink" Target="https://echa.europa.eu/information-on-chemicals/cl-inventory-database/-/discli/details/27318" TargetMode="External"/><Relationship Id="rId9" Type="http://schemas.openxmlformats.org/officeDocument/2006/relationships/hyperlink" Target="https://echa.europa.eu/information-on-chemicals/cl-inventory-database/-/discli/details/22403" TargetMode="External"/><Relationship Id="rId14" Type="http://schemas.openxmlformats.org/officeDocument/2006/relationships/hyperlink" Target="https://echa.europa.eu/information-on-chemicals/cl-inventory-database/-/discli/details/115877" TargetMode="External"/><Relationship Id="rId22" Type="http://schemas.openxmlformats.org/officeDocument/2006/relationships/hyperlink" Target="https://echa.europa.eu/brief-profile/-/briefprofile/100.047.277" TargetMode="External"/><Relationship Id="rId27" Type="http://schemas.openxmlformats.org/officeDocument/2006/relationships/hyperlink" Target="https://echa.europa.eu/brief-profile/-/briefprofile/100.003.096" TargetMode="External"/><Relationship Id="rId30" Type="http://schemas.openxmlformats.org/officeDocument/2006/relationships/hyperlink" Target="https://echa.europa.eu/brief-profile/-/briefprofile/100.002.697" TargetMode="External"/><Relationship Id="rId35" Type="http://schemas.openxmlformats.org/officeDocument/2006/relationships/hyperlink" Target="https://echa.europa.eu/substance-information/-/substanceinfo/100.001.136" TargetMode="External"/><Relationship Id="rId43" Type="http://schemas.openxmlformats.org/officeDocument/2006/relationships/hyperlink" Target="https://echa.europa.eu/substance-information/-/substanceinfo/100.003.095" TargetMode="External"/><Relationship Id="rId48" Type="http://schemas.openxmlformats.org/officeDocument/2006/relationships/hyperlink" Target="https://echa.europa.eu/substance-information/-/substanceinfo/100.000.491" TargetMode="External"/><Relationship Id="rId8" Type="http://schemas.openxmlformats.org/officeDocument/2006/relationships/hyperlink" Target="https://echa.europa.eu/information-on-chemicals/cl-inventory-database/-/discli/details/20447" TargetMode="External"/><Relationship Id="rId51" Type="http://schemas.openxmlformats.org/officeDocument/2006/relationships/hyperlink" Target="https://echa.europa.eu/substance-information/-/substanceinfo/100.002.654" TargetMode="External"/><Relationship Id="rId3" Type="http://schemas.openxmlformats.org/officeDocument/2006/relationships/hyperlink" Target="https://echa.europa.eu/information-on-chemicals/cl-inventory-database/-/discli/details/38874" TargetMode="External"/><Relationship Id="rId12" Type="http://schemas.openxmlformats.org/officeDocument/2006/relationships/hyperlink" Target="https://echa.europa.eu/information-on-chemicals/cl-inventory-database/-/discli/details/43530" TargetMode="External"/><Relationship Id="rId17" Type="http://schemas.openxmlformats.org/officeDocument/2006/relationships/hyperlink" Target="https://echa.europa.eu/information-on-chemicals/cl-inventory-database/-/discli/details/58358" TargetMode="External"/><Relationship Id="rId25" Type="http://schemas.openxmlformats.org/officeDocument/2006/relationships/hyperlink" Target="https://echa.europa.eu/brief-profile/-/briefprofile/100.002.707" TargetMode="External"/><Relationship Id="rId33" Type="http://schemas.openxmlformats.org/officeDocument/2006/relationships/hyperlink" Target="https://echa.europa.eu/brief-profile/-/briefprofile/100.002.705" TargetMode="External"/><Relationship Id="rId38" Type="http://schemas.openxmlformats.org/officeDocument/2006/relationships/hyperlink" Target="https://echa.europa.eu/substance-information/-/substanceinfo/100.023.379" TargetMode="External"/><Relationship Id="rId46" Type="http://schemas.openxmlformats.org/officeDocument/2006/relationships/hyperlink" Target="https://echa.europa.eu/substance-information/-/substanceinfo/100.008.678" TargetMode="External"/><Relationship Id="rId20" Type="http://schemas.openxmlformats.org/officeDocument/2006/relationships/hyperlink" Target="https://echa.europa.eu/brief-profile/-/briefprofile/100.068.763" TargetMode="External"/><Relationship Id="rId41" Type="http://schemas.openxmlformats.org/officeDocument/2006/relationships/hyperlink" Target="https://echa.europa.eu/substance-information/-/substanceinfo/100.001.899" TargetMode="External"/><Relationship Id="rId1" Type="http://schemas.openxmlformats.org/officeDocument/2006/relationships/hyperlink" Target="https://echa.europa.eu/information-on-chemicals/cl-inventory-database/-/discli/details/57234" TargetMode="External"/><Relationship Id="rId6" Type="http://schemas.openxmlformats.org/officeDocument/2006/relationships/hyperlink" Target="https://echa.europa.eu/information-on-chemicals/cl-inventory-database/-/discli/details/119763"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pic.int/TheConvention/Overview/TextoftheConvention/tabid/1048/language/en-US/Default.aspx"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echa.europa.eu/documents/10162/46cb2ae0-ee6b-4319-8604-b5b1d4a41d53"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echa.europa.eu/documents/10162/390a50ab-4461-49fb-87da-b366f77c105b" TargetMode="External"/><Relationship Id="rId13" Type="http://schemas.openxmlformats.org/officeDocument/2006/relationships/hyperlink" Target="https://echa.europa.eu/documents/10162/f32433f8-4c7b-4fe4-8601-a6ae79de51d9" TargetMode="External"/><Relationship Id="rId18" Type="http://schemas.openxmlformats.org/officeDocument/2006/relationships/hyperlink" Target="https://echa.europa.eu/documents/10162/c4503ab2-35e8-ddc5-159a-71efaf3b9e23" TargetMode="External"/><Relationship Id="rId26" Type="http://schemas.openxmlformats.org/officeDocument/2006/relationships/hyperlink" Target="https://echa.europa.eu/documents/10162/85f61109-5dc2-0f28-6bb4-1ddec6fd5905" TargetMode="External"/><Relationship Id="rId3" Type="http://schemas.openxmlformats.org/officeDocument/2006/relationships/hyperlink" Target="https://echa.europa.eu/documents/10162/953517bb-4055-4a5b-9ed7-4bb69c3b96e7" TargetMode="External"/><Relationship Id="rId21" Type="http://schemas.openxmlformats.org/officeDocument/2006/relationships/hyperlink" Target="https://echa.europa.eu/documents/10162/35f346fa-316a-076b-80f0-00b3f285520b" TargetMode="External"/><Relationship Id="rId7" Type="http://schemas.openxmlformats.org/officeDocument/2006/relationships/hyperlink" Target="https://echa.europa.eu/documents/10162/c4e9db39-8285-48d9-87b3-29c15c861802" TargetMode="External"/><Relationship Id="rId12" Type="http://schemas.openxmlformats.org/officeDocument/2006/relationships/hyperlink" Target="https://echa.europa.eu/documents/10162/80464fce-e4ae-4e28-b6a0-8e332daaeb95" TargetMode="External"/><Relationship Id="rId17" Type="http://schemas.openxmlformats.org/officeDocument/2006/relationships/hyperlink" Target="https://echa.europa.eu/documents/10162/d5fe953c-2055-6b2b-7d94-336294d83221" TargetMode="External"/><Relationship Id="rId25" Type="http://schemas.openxmlformats.org/officeDocument/2006/relationships/hyperlink" Target="https://echa.europa.eu/documents/10162/6a265d9e-540a-ee92-cb74-d39032dc782f" TargetMode="External"/><Relationship Id="rId2" Type="http://schemas.openxmlformats.org/officeDocument/2006/relationships/hyperlink" Target="https://echa.europa.eu/documents/10162/68f50f10-f55f-40be-9d1b-4fbbfdec7f96" TargetMode="External"/><Relationship Id="rId16" Type="http://schemas.openxmlformats.org/officeDocument/2006/relationships/hyperlink" Target="https://echa.europa.eu/documents/10162/3c74593b-4df5-4f63-a90b-ce49a92c03f3" TargetMode="External"/><Relationship Id="rId20" Type="http://schemas.openxmlformats.org/officeDocument/2006/relationships/hyperlink" Target="https://echa.europa.eu/documents/10162/c559ee37-5aea-ecd5-b650-28b7a251df7a" TargetMode="External"/><Relationship Id="rId29" Type="http://schemas.openxmlformats.org/officeDocument/2006/relationships/hyperlink" Target="https://echa.europa.eu/documents/10162/fe9e6dae-ad6d-45cb-8792-eea4d6fc8b21" TargetMode="External"/><Relationship Id="rId1" Type="http://schemas.openxmlformats.org/officeDocument/2006/relationships/hyperlink" Target="https://echa.europa.eu/documents/10162/0a89c9f0-1da4-406b-8285-9db907cdb66a" TargetMode="External"/><Relationship Id="rId6" Type="http://schemas.openxmlformats.org/officeDocument/2006/relationships/hyperlink" Target="https://echa.europa.eu/documents/10162/1c864bd5-399d-49a2-880b-a8ad54d458b5" TargetMode="External"/><Relationship Id="rId11" Type="http://schemas.openxmlformats.org/officeDocument/2006/relationships/hyperlink" Target="https://echa.europa.eu/documents/10162/2963ade6-f093-4c8c-b9b2-604f538a3131" TargetMode="External"/><Relationship Id="rId24" Type="http://schemas.openxmlformats.org/officeDocument/2006/relationships/hyperlink" Target="https://echa.europa.eu/documents/10162/683277ba-7492-0fab-22ce-4c9187f112c6" TargetMode="External"/><Relationship Id="rId5" Type="http://schemas.openxmlformats.org/officeDocument/2006/relationships/hyperlink" Target="https://echa.europa.eu/documents/10162/40909414-f320-4c4d-8519-3b9895c794e1" TargetMode="External"/><Relationship Id="rId15" Type="http://schemas.openxmlformats.org/officeDocument/2006/relationships/hyperlink" Target="https://echa.europa.eu/documents/10162/433aca4f-bd72-4a1e-92c4-ecbb2b8e4dbb" TargetMode="External"/><Relationship Id="rId23" Type="http://schemas.openxmlformats.org/officeDocument/2006/relationships/hyperlink" Target="https://echa.europa.eu/documents/10162/0a90cf0f-39b9-ebda-bcef-c1168321265a" TargetMode="External"/><Relationship Id="rId28" Type="http://schemas.openxmlformats.org/officeDocument/2006/relationships/hyperlink" Target="https://echa.europa.eu/documents/10162/71515d2c-d98e-56af-7553-95466c577068" TargetMode="External"/><Relationship Id="rId10" Type="http://schemas.openxmlformats.org/officeDocument/2006/relationships/hyperlink" Target="https://echa.europa.eu/documents/10162/d36424e7-b12d-4dd8-832e-6d7e3e283fc3" TargetMode="External"/><Relationship Id="rId19" Type="http://schemas.openxmlformats.org/officeDocument/2006/relationships/hyperlink" Target="https://echa.europa.eu/documents/10162/c8cbb483-7f43-4dd6-bd5d-65e81bf1ac92" TargetMode="External"/><Relationship Id="rId4" Type="http://schemas.openxmlformats.org/officeDocument/2006/relationships/hyperlink" Target="https://echa.europa.eu/documents/10162/7e13f20e-aa4c-4ab9-9b57-f0bd3cf750c9" TargetMode="External"/><Relationship Id="rId9" Type="http://schemas.openxmlformats.org/officeDocument/2006/relationships/hyperlink" Target="https://echa.europa.eu/documents/10162/6f0cee92-fe4f-492d-b8e1-78ac46ee1a85" TargetMode="External"/><Relationship Id="rId14" Type="http://schemas.openxmlformats.org/officeDocument/2006/relationships/hyperlink" Target="https://echa.europa.eu/documents/10162/9742c151-381b-4078-9d97-42f0d41a3110" TargetMode="External"/><Relationship Id="rId22" Type="http://schemas.openxmlformats.org/officeDocument/2006/relationships/hyperlink" Target="https://echa.europa.eu/documents/10162/bea65e46-e7fc-8e60-b7d9-6a914386323b" TargetMode="External"/><Relationship Id="rId27" Type="http://schemas.openxmlformats.org/officeDocument/2006/relationships/hyperlink" Target="https://echa.europa.eu/documents/10162/5a7495de-7141-51a4-7106-85e7cf273c9d" TargetMode="External"/><Relationship Id="rId30" Type="http://schemas.openxmlformats.org/officeDocument/2006/relationships/hyperlink" Target="https://echa.europa.eu/documents/10162/fc1102d4-44a6-0838-a6a0-96cb3e507698"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https://echa.europa.eu/web/guest/information-on-chemicals/evaluation/community-rolling-action-plan/corap-table/-/dislist/substance/external/100.023.379" TargetMode="External"/><Relationship Id="rId18" Type="http://schemas.openxmlformats.org/officeDocument/2006/relationships/hyperlink" Target="https://echa.europa.eu/web/guest/rmoa/-/dislist/substance/external/100.000.491" TargetMode="External"/><Relationship Id="rId26" Type="http://schemas.openxmlformats.org/officeDocument/2006/relationships/hyperlink" Target="https://echa.europa.eu/web/guest/registry-of-svhc-intentions/-/dislist/substance/external/100.002.707" TargetMode="External"/><Relationship Id="rId3" Type="http://schemas.openxmlformats.org/officeDocument/2006/relationships/hyperlink" Target="https://echa.europa.eu/web/guest/information-on-chemicals/dossier-evaluation-status/-/dislist/substance/external/100.000.491" TargetMode="External"/><Relationship Id="rId21" Type="http://schemas.openxmlformats.org/officeDocument/2006/relationships/hyperlink" Target="https://echa.europa.eu/web/guest/rmoa/-/dislist/substance/external/100.003.096" TargetMode="External"/><Relationship Id="rId7" Type="http://schemas.openxmlformats.org/officeDocument/2006/relationships/hyperlink" Target="https://echa.europa.eu/web/guest/information-on-chemicals/dossier-evaluation-status/-/dislist/substance/external/100.023.379" TargetMode="External"/><Relationship Id="rId12" Type="http://schemas.openxmlformats.org/officeDocument/2006/relationships/hyperlink" Target="https://echa.europa.eu/web/guest/information-on-chemicals/evaluation/community-rolling-action-plan/corap-table/-/dislist/substance/external/100.001.803" TargetMode="External"/><Relationship Id="rId17" Type="http://schemas.openxmlformats.org/officeDocument/2006/relationships/hyperlink" Target="https://echa.europa.eu/web/guest/pbt/-/dislist/substance/external/100.001.803" TargetMode="External"/><Relationship Id="rId25" Type="http://schemas.openxmlformats.org/officeDocument/2006/relationships/hyperlink" Target="https://echa.europa.eu/web/guest/registry-of-svhc-intentions/-/dislist/substance/external/100.002.209" TargetMode="External"/><Relationship Id="rId33" Type="http://schemas.openxmlformats.org/officeDocument/2006/relationships/hyperlink" Target="https://echa.europa.eu/documents/10162/fe954eb1-1502-d796-43d7-c8c63d59f83a" TargetMode="External"/><Relationship Id="rId2" Type="http://schemas.openxmlformats.org/officeDocument/2006/relationships/hyperlink" Target="https://echa.europa.eu/web/guest/information-on-chemicals/dossier-evaluation-status/-/dislist/substance/external/100.002.705" TargetMode="External"/><Relationship Id="rId16" Type="http://schemas.openxmlformats.org/officeDocument/2006/relationships/hyperlink" Target="https://echa.europa.eu/web/guest/pbt/-/dislist/substance/external/100.002.697" TargetMode="External"/><Relationship Id="rId20" Type="http://schemas.openxmlformats.org/officeDocument/2006/relationships/hyperlink" Target="https://echa.europa.eu/web/guest/rmoa/-/dislist/substance/external/100.008.678" TargetMode="External"/><Relationship Id="rId29" Type="http://schemas.openxmlformats.org/officeDocument/2006/relationships/hyperlink" Target="https://echa.europa.eu/documents/10162/a4ff0b08-7c17-4640-9a22-8227e2cbbb76" TargetMode="External"/><Relationship Id="rId1" Type="http://schemas.openxmlformats.org/officeDocument/2006/relationships/hyperlink" Target="https://echa.europa.eu/web/guest/information-on-chemicals/dossier-evaluation-status/-/dislist/substance/external/100.002.654" TargetMode="External"/><Relationship Id="rId6" Type="http://schemas.openxmlformats.org/officeDocument/2006/relationships/hyperlink" Target="https://echa.europa.eu/web/guest/information-on-chemicals/dossier-evaluation-status/-/dislist/substance/external/100.047.277" TargetMode="External"/><Relationship Id="rId11" Type="http://schemas.openxmlformats.org/officeDocument/2006/relationships/hyperlink" Target="https://echa.europa.eu/web/guest/information-on-chemicals/evaluation/community-rolling-action-plan/corap-table/-/dislist/substance/external/100.002.697" TargetMode="External"/><Relationship Id="rId24" Type="http://schemas.openxmlformats.org/officeDocument/2006/relationships/hyperlink" Target="https://echa.europa.eu/web/guest/registry-of-svhc-intentions/-/dislist/substance/external/100.002.705" TargetMode="External"/><Relationship Id="rId32" Type="http://schemas.openxmlformats.org/officeDocument/2006/relationships/hyperlink" Target="https://echa.europa.eu/documents/10162/cf9f0137-7324-625c-1196-d2e77a2dfd9d" TargetMode="External"/><Relationship Id="rId5" Type="http://schemas.openxmlformats.org/officeDocument/2006/relationships/hyperlink" Target="https://echa.europa.eu/web/guest/information-on-chemicals/dossier-evaluation-status/-/dislist/substance/external/100.003.096" TargetMode="External"/><Relationship Id="rId15" Type="http://schemas.openxmlformats.org/officeDocument/2006/relationships/hyperlink" Target="https://echa.europa.eu/web/guest/ed-assessment/-/dislist/substance/external/100.001.136" TargetMode="External"/><Relationship Id="rId23" Type="http://schemas.openxmlformats.org/officeDocument/2006/relationships/hyperlink" Target="https://echa.europa.eu/web/guest/registry-of-svhc-intentions/-/dislist/substance/external/100.002.654" TargetMode="External"/><Relationship Id="rId28" Type="http://schemas.openxmlformats.org/officeDocument/2006/relationships/hyperlink" Target="https://echa.europa.eu/documents/10162/49f1ccd5-606a-434e-9f79-5a7c6e17f6e6" TargetMode="External"/><Relationship Id="rId10" Type="http://schemas.openxmlformats.org/officeDocument/2006/relationships/hyperlink" Target="https://echa.europa.eu/web/guest/information-on-chemicals/dossier-evaluation-status/-/dislist/substance/external/100.001.136" TargetMode="External"/><Relationship Id="rId19" Type="http://schemas.openxmlformats.org/officeDocument/2006/relationships/hyperlink" Target="https://echa.europa.eu/web/guest/rmoa/-/dislist/substance/external/100.002.697" TargetMode="External"/><Relationship Id="rId31" Type="http://schemas.openxmlformats.org/officeDocument/2006/relationships/hyperlink" Target="https://echa.europa.eu/documents/10162/20c7df64-d64f-4e21-8916-9dc084848dcc" TargetMode="External"/><Relationship Id="rId4" Type="http://schemas.openxmlformats.org/officeDocument/2006/relationships/hyperlink" Target="https://echa.europa.eu/web/guest/information-on-chemicals/dossier-evaluation-status/-/dislist/substance/external/100.002.697" TargetMode="External"/><Relationship Id="rId9" Type="http://schemas.openxmlformats.org/officeDocument/2006/relationships/hyperlink" Target="https://echa.europa.eu/web/guest/information-on-chemicals/dossier-evaluation-status/-/dislist/substance/external/100.049.142" TargetMode="External"/><Relationship Id="rId14" Type="http://schemas.openxmlformats.org/officeDocument/2006/relationships/hyperlink" Target="https://echa.europa.eu/web/guest/information-on-chemicals/evaluation/community-rolling-action-plan/corap-table/-/dislist/substance/external/100.001.136" TargetMode="External"/><Relationship Id="rId22" Type="http://schemas.openxmlformats.org/officeDocument/2006/relationships/hyperlink" Target="https://echa.europa.eu/web/guest/registry-of-clh-intentions-until-outcome/-/dislist/substance/external/100.001.803" TargetMode="External"/><Relationship Id="rId27" Type="http://schemas.openxmlformats.org/officeDocument/2006/relationships/hyperlink" Target="https://echa.europa.eu/documents/10162/0e5a1a86-ff9a-4349-9180-7f2dbf8a135e" TargetMode="External"/><Relationship Id="rId30" Type="http://schemas.openxmlformats.org/officeDocument/2006/relationships/hyperlink" Target="https://echa.europa.eu/documents/10162/0332eec1-7d27-4d56-ab8b-300ff39a0d77" TargetMode="External"/><Relationship Id="rId8" Type="http://schemas.openxmlformats.org/officeDocument/2006/relationships/hyperlink" Target="https://echa.europa.eu/web/guest/information-on-chemicals/dossier-evaluation-status/-/dislist/substance/external/100.068.763"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echa.europa.eu/registration-dossier/-/registered-dossier/14562" TargetMode="External"/><Relationship Id="rId13" Type="http://schemas.openxmlformats.org/officeDocument/2006/relationships/hyperlink" Target="https://echa.europa.eu/registration-dossier/-/registered-dossier/5682" TargetMode="External"/><Relationship Id="rId18" Type="http://schemas.openxmlformats.org/officeDocument/2006/relationships/hyperlink" Target="https://echa.europa.eu/registration-dossier/-/registered-dossier/1240" TargetMode="External"/><Relationship Id="rId26" Type="http://schemas.openxmlformats.org/officeDocument/2006/relationships/hyperlink" Target="https://echa.europa.eu/registration-dossier/-/registered-dossier/8185" TargetMode="External"/><Relationship Id="rId3" Type="http://schemas.openxmlformats.org/officeDocument/2006/relationships/hyperlink" Target="https://echa.europa.eu/registration-dossier/-/registered-dossier/14441" TargetMode="External"/><Relationship Id="rId21" Type="http://schemas.openxmlformats.org/officeDocument/2006/relationships/hyperlink" Target="https://echa.europa.eu/registration-dossier/-/registered-dossier/24332" TargetMode="External"/><Relationship Id="rId7" Type="http://schemas.openxmlformats.org/officeDocument/2006/relationships/hyperlink" Target="https://echa.europa.eu/registration-dossier/-/registered-dossier/12532" TargetMode="External"/><Relationship Id="rId12" Type="http://schemas.openxmlformats.org/officeDocument/2006/relationships/hyperlink" Target="https://echa.europa.eu/registration-dossier/-/registered-dossier/18078" TargetMode="External"/><Relationship Id="rId17" Type="http://schemas.openxmlformats.org/officeDocument/2006/relationships/hyperlink" Target="https://echa.europa.eu/registration-dossier/-/registered-dossier/13793" TargetMode="External"/><Relationship Id="rId25" Type="http://schemas.openxmlformats.org/officeDocument/2006/relationships/hyperlink" Target="https://echa.europa.eu/registration-dossier/-/registered-dossier/23489" TargetMode="External"/><Relationship Id="rId2" Type="http://schemas.openxmlformats.org/officeDocument/2006/relationships/hyperlink" Target="https://echa.europa.eu/registration-dossier/-/registered-dossier/15201" TargetMode="External"/><Relationship Id="rId16" Type="http://schemas.openxmlformats.org/officeDocument/2006/relationships/hyperlink" Target="https://echa.europa.eu/registration-dossier/-/registered-dossier/5886" TargetMode="External"/><Relationship Id="rId20" Type="http://schemas.openxmlformats.org/officeDocument/2006/relationships/hyperlink" Target="https://echa.europa.eu/registration-dossier/-/registered-dossier/24144" TargetMode="External"/><Relationship Id="rId1" Type="http://schemas.openxmlformats.org/officeDocument/2006/relationships/hyperlink" Target="https://echa.europa.eu/registration-dossier/-/registered-dossier/14426" TargetMode="External"/><Relationship Id="rId6" Type="http://schemas.openxmlformats.org/officeDocument/2006/relationships/hyperlink" Target="https://echa.europa.eu/registration-dossier/-/registered-dossier/14277" TargetMode="External"/><Relationship Id="rId11" Type="http://schemas.openxmlformats.org/officeDocument/2006/relationships/hyperlink" Target="https://echa.europa.eu/registration-dossier/-/registered-dossier/5270" TargetMode="External"/><Relationship Id="rId24" Type="http://schemas.openxmlformats.org/officeDocument/2006/relationships/hyperlink" Target="https://echa.europa.eu/registration-dossier/-/registered-dossier/20925" TargetMode="External"/><Relationship Id="rId5" Type="http://schemas.openxmlformats.org/officeDocument/2006/relationships/hyperlink" Target="https://echa.europa.eu/registration-dossier/-/registered-dossier/15384" TargetMode="External"/><Relationship Id="rId15" Type="http://schemas.openxmlformats.org/officeDocument/2006/relationships/hyperlink" Target="https://echa.europa.eu/registration-dossier/-/registered-dossier/15967" TargetMode="External"/><Relationship Id="rId23" Type="http://schemas.openxmlformats.org/officeDocument/2006/relationships/hyperlink" Target="https://echa.europa.eu/registration-dossier/-/registered-dossier/6235" TargetMode="External"/><Relationship Id="rId10" Type="http://schemas.openxmlformats.org/officeDocument/2006/relationships/hyperlink" Target="https://echa.europa.eu/registration-dossier/-/registered-dossier/13850" TargetMode="External"/><Relationship Id="rId19" Type="http://schemas.openxmlformats.org/officeDocument/2006/relationships/hyperlink" Target="https://echa.europa.eu/registration-dossier/-/registered-dossier/23054" TargetMode="External"/><Relationship Id="rId4" Type="http://schemas.openxmlformats.org/officeDocument/2006/relationships/hyperlink" Target="https://echa.europa.eu/registration-dossier/-/registered-dossier/15333" TargetMode="External"/><Relationship Id="rId9" Type="http://schemas.openxmlformats.org/officeDocument/2006/relationships/hyperlink" Target="https://echa.europa.eu/registration-dossier/-/registered-dossier/14581" TargetMode="External"/><Relationship Id="rId14" Type="http://schemas.openxmlformats.org/officeDocument/2006/relationships/hyperlink" Target="https://echa.europa.eu/registration-dossier/-/registered-dossier/15884" TargetMode="External"/><Relationship Id="rId22" Type="http://schemas.openxmlformats.org/officeDocument/2006/relationships/hyperlink" Target="https://echa.europa.eu/registration-dossier/-/registered-dossier/2157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FB77D-7F8E-422E-A0EC-71A63F049844}">
  <dimension ref="A1:Q22"/>
  <sheetViews>
    <sheetView showZeros="0" workbookViewId="0">
      <pane xSplit="8" ySplit="2" topLeftCell="I3" activePane="bottomRight" state="frozen"/>
      <selection activeCell="C1" sqref="C1"/>
      <selection pane="topRight" activeCell="C1" sqref="C1"/>
      <selection pane="bottomLeft" activeCell="C1" sqref="C1"/>
      <selection pane="bottomRight" activeCell="A3" sqref="A3"/>
    </sheetView>
  </sheetViews>
  <sheetFormatPr defaultRowHeight="12.5" x14ac:dyDescent="0.25"/>
  <cols>
    <col min="1" max="2" width="8.7265625" customWidth="1"/>
    <col min="3" max="3" width="7.81640625" hidden="1" customWidth="1"/>
    <col min="4" max="4" width="8.7265625" hidden="1" customWidth="1"/>
    <col min="7" max="7" width="24.453125" customWidth="1"/>
    <col min="10" max="17" width="14.54296875" customWidth="1"/>
  </cols>
  <sheetData>
    <row r="1" spans="1:17" ht="28" customHeight="1" thickBot="1" x14ac:dyDescent="0.55000000000000004">
      <c r="C1" s="1"/>
      <c r="D1" s="2"/>
      <c r="E1" s="1" t="s">
        <v>658</v>
      </c>
      <c r="F1" s="2"/>
      <c r="G1" s="2"/>
      <c r="H1" s="179" t="s">
        <v>543</v>
      </c>
      <c r="I1" s="180"/>
      <c r="J1" s="174" t="str">
        <f>'Table 4'!AQ1</f>
        <v>Restriction Intentions (Table 4)</v>
      </c>
      <c r="K1" s="175"/>
      <c r="L1" s="175"/>
      <c r="M1" s="176"/>
      <c r="N1" s="156" t="str">
        <f>'Table 5'!AS1</f>
        <v>SVHC Intentions (Table 5)</v>
      </c>
      <c r="O1" s="157" t="str">
        <f>'Table 7'!AY1</f>
        <v>CLH (Table 7)</v>
      </c>
      <c r="P1" s="177" t="str">
        <f>'Table 9'!AB1</f>
        <v>OELs under CAD/CMD (Table 9)</v>
      </c>
      <c r="Q1" s="178"/>
    </row>
    <row r="2" spans="1:17" ht="52.5" thickBot="1" x14ac:dyDescent="0.3">
      <c r="B2" s="52" t="s">
        <v>34</v>
      </c>
      <c r="C2" s="3" t="str">
        <f>'Table 1'!B3</f>
        <v>Duplicate?</v>
      </c>
      <c r="D2" s="3" t="str">
        <f>'Table 1'!C3</f>
        <v>List</v>
      </c>
      <c r="E2" s="3" t="str">
        <f>'Table 1'!D3</f>
        <v>Substance Group</v>
      </c>
      <c r="F2" s="3" t="str">
        <f>'Table 1'!E3</f>
        <v>Category</v>
      </c>
      <c r="G2" s="3" t="str">
        <f>'Table 1'!F3</f>
        <v>Substance name</v>
      </c>
      <c r="H2" s="3" t="str">
        <f>'Table 1'!G3</f>
        <v>CASNo.</v>
      </c>
      <c r="I2" s="19" t="str">
        <f>'Table 1'!H3</f>
        <v>EC NUMBER</v>
      </c>
      <c r="J2" s="152" t="str">
        <f>'Table 4'!AQ2</f>
        <v>Start of Call for Evidence public consultation</v>
      </c>
      <c r="K2" s="153" t="str">
        <f>'Table 4'!AR2</f>
        <v>Start of second Call for Evidence public consultation</v>
      </c>
      <c r="L2" s="153" t="str">
        <f>'Table 4'!AS2</f>
        <v>Start of Annex XV report public consultation</v>
      </c>
      <c r="M2" s="154" t="str">
        <f>'Table 4'!AT2</f>
        <v>Start of SEAC draft opinion public consultation</v>
      </c>
      <c r="N2" s="155" t="str">
        <f>'Table 5'!AS2</f>
        <v>Start of public consultation</v>
      </c>
      <c r="O2" s="158" t="str">
        <f>'Table 7'!AY2</f>
        <v>Start of consultation</v>
      </c>
      <c r="P2" s="152" t="str">
        <f>'Table 9'!AB2</f>
        <v>Date start call for evidence</v>
      </c>
      <c r="Q2" s="154" t="str">
        <f>'Table 9'!AC2</f>
        <v>Public consultation on OEL scientific report start</v>
      </c>
    </row>
    <row r="3" spans="1:17" ht="13" x14ac:dyDescent="0.3">
      <c r="B3" s="21">
        <f t="shared" ref="B3:B22" ca="1" si="0">IF(COUNTIF(J3:Q3,"")&lt;COUNTA(J3:Q3),1,0)</f>
        <v>1</v>
      </c>
      <c r="C3" s="5">
        <f>'Table 1'!B4</f>
        <v>0</v>
      </c>
      <c r="D3" s="5">
        <f>'Table 1'!C4</f>
        <v>1</v>
      </c>
      <c r="E3" s="5" t="str">
        <f>'Table 1'!D4</f>
        <v>Anilines</v>
      </c>
      <c r="F3" s="5" t="str">
        <f>'Table 1'!E4</f>
        <v>A</v>
      </c>
      <c r="G3" s="5" t="str">
        <f>'Table 1'!F4</f>
        <v>MOCA</v>
      </c>
      <c r="H3" s="12" t="str">
        <f>'Table 1'!G4</f>
        <v>101-14-4</v>
      </c>
      <c r="I3" s="142" t="str">
        <f>'Table 1'!H4</f>
        <v>202-918-9</v>
      </c>
      <c r="J3" s="151" t="str">
        <f ca="1">'Table 4'!AQ3</f>
        <v/>
      </c>
      <c r="K3" s="151" t="str">
        <f ca="1">'Table 4'!AR3</f>
        <v/>
      </c>
      <c r="L3" s="151" t="str">
        <f ca="1">'Table 4'!AS3</f>
        <v/>
      </c>
      <c r="M3" s="151" t="str">
        <f ca="1">'Table 4'!AT3</f>
        <v/>
      </c>
      <c r="N3" s="148" t="str">
        <f ca="1">'Table 5'!AS3</f>
        <v>Passed</v>
      </c>
      <c r="O3" s="148" t="str">
        <f ca="1">'Table 7'!AY3</f>
        <v/>
      </c>
      <c r="P3" s="151" t="str">
        <f ca="1">'Table 9'!AB3</f>
        <v/>
      </c>
      <c r="Q3" s="151" t="str">
        <f ca="1">'Table 9'!AC3</f>
        <v/>
      </c>
    </row>
    <row r="4" spans="1:17" ht="13" x14ac:dyDescent="0.3">
      <c r="B4" s="21">
        <f t="shared" ca="1" si="0"/>
        <v>1</v>
      </c>
      <c r="C4" s="5">
        <f>'Table 1'!B5</f>
        <v>0</v>
      </c>
      <c r="D4" s="5">
        <f>'Table 1'!C5</f>
        <v>1</v>
      </c>
      <c r="E4" s="5" t="str">
        <f>'Table 1'!D5</f>
        <v>Anilines</v>
      </c>
      <c r="F4" s="5" t="str">
        <f>'Table 1'!E5</f>
        <v>A</v>
      </c>
      <c r="G4" s="5" t="str">
        <f>'Table 1'!F5</f>
        <v>MDA</v>
      </c>
      <c r="H4" s="12" t="str">
        <f>'Table 1'!G5</f>
        <v>101-77-9</v>
      </c>
      <c r="I4" s="143" t="str">
        <f>'Table 1'!H5</f>
        <v>202-974-4</v>
      </c>
      <c r="J4" s="148" t="str">
        <f ca="1">'Table 4'!AQ4</f>
        <v/>
      </c>
      <c r="K4" s="148" t="str">
        <f ca="1">'Table 4'!AR4</f>
        <v/>
      </c>
      <c r="L4" s="148" t="str">
        <f ca="1">'Table 4'!AS4</f>
        <v/>
      </c>
      <c r="M4" s="148" t="str">
        <f ca="1">'Table 4'!AT4</f>
        <v/>
      </c>
      <c r="N4" s="148" t="str">
        <f ca="1">'Table 5'!AS4</f>
        <v>Passed</v>
      </c>
      <c r="O4" s="148" t="str">
        <f ca="1">'Table 7'!AY4</f>
        <v/>
      </c>
      <c r="P4" s="148" t="str">
        <f ca="1">'Table 9'!AB4</f>
        <v/>
      </c>
      <c r="Q4" s="148" t="str">
        <f ca="1">'Table 9'!AC4</f>
        <v/>
      </c>
    </row>
    <row r="5" spans="1:17" ht="13" x14ac:dyDescent="0.3">
      <c r="B5" s="21">
        <f t="shared" ca="1" si="0"/>
        <v>1</v>
      </c>
      <c r="C5" s="5">
        <f>'Table 1'!B6</f>
        <v>0</v>
      </c>
      <c r="D5" s="5">
        <f>'Table 1'!C6</f>
        <v>1</v>
      </c>
      <c r="E5" s="5" t="str">
        <f>'Table 1'!D6</f>
        <v>Anilines</v>
      </c>
      <c r="F5" s="5" t="str">
        <f>'Table 1'!E6</f>
        <v>B</v>
      </c>
      <c r="G5" s="5" t="str">
        <f>'Table 1'!F6</f>
        <v>o-toluidine</v>
      </c>
      <c r="H5" s="12" t="str">
        <f>'Table 1'!G6</f>
        <v>95-53-4</v>
      </c>
      <c r="I5" s="143" t="str">
        <f>'Table 1'!H6</f>
        <v>202-429-0</v>
      </c>
      <c r="J5" s="148" t="str">
        <f ca="1">'Table 4'!AQ5</f>
        <v/>
      </c>
      <c r="K5" s="148" t="str">
        <f ca="1">'Table 4'!AR5</f>
        <v/>
      </c>
      <c r="L5" s="148" t="str">
        <f ca="1">'Table 4'!AS5</f>
        <v/>
      </c>
      <c r="M5" s="148" t="str">
        <f ca="1">'Table 4'!AT5</f>
        <v/>
      </c>
      <c r="N5" s="148" t="str">
        <f ca="1">'Table 5'!AS5</f>
        <v>Passed</v>
      </c>
      <c r="O5" s="148" t="str">
        <f ca="1">'Table 7'!AY5</f>
        <v/>
      </c>
      <c r="P5" s="148" t="str">
        <f ca="1">'Table 9'!AB5</f>
        <v/>
      </c>
      <c r="Q5" s="148" t="str">
        <f ca="1">'Table 9'!AC5</f>
        <v/>
      </c>
    </row>
    <row r="6" spans="1:17" ht="13" x14ac:dyDescent="0.3">
      <c r="B6" s="21">
        <f t="shared" ca="1" si="0"/>
        <v>0</v>
      </c>
      <c r="C6" s="5">
        <f>'Table 1'!B7</f>
        <v>0</v>
      </c>
      <c r="D6" s="5">
        <f>'Table 1'!C7</f>
        <v>1</v>
      </c>
      <c r="E6" s="5" t="str">
        <f>'Table 1'!D7</f>
        <v>Anilines</v>
      </c>
      <c r="F6" s="5" t="str">
        <f>'Table 1'!E7</f>
        <v>B</v>
      </c>
      <c r="G6" s="5" t="str">
        <f>'Table 1'!F7</f>
        <v xml:space="preserve">Aniline  </v>
      </c>
      <c r="H6" s="12" t="str">
        <f>'Table 1'!G7</f>
        <v>62-53-3</v>
      </c>
      <c r="I6" s="143" t="str">
        <f>'Table 1'!H7</f>
        <v>200-539-3</v>
      </c>
      <c r="J6" s="148" t="str">
        <f ca="1">'Table 4'!AQ6</f>
        <v/>
      </c>
      <c r="K6" s="148" t="str">
        <f ca="1">'Table 4'!AR6</f>
        <v/>
      </c>
      <c r="L6" s="148" t="str">
        <f ca="1">'Table 4'!AS6</f>
        <v/>
      </c>
      <c r="M6" s="148" t="str">
        <f ca="1">'Table 4'!AT6</f>
        <v/>
      </c>
      <c r="N6" s="148" t="str">
        <f ca="1">'Table 5'!AS6</f>
        <v/>
      </c>
      <c r="O6" s="148" t="str">
        <f ca="1">'Table 7'!AY6</f>
        <v/>
      </c>
      <c r="P6" s="148" t="str">
        <f ca="1">'Table 9'!AB6</f>
        <v/>
      </c>
      <c r="Q6" s="148" t="str">
        <f ca="1">'Table 9'!AC6</f>
        <v/>
      </c>
    </row>
    <row r="7" spans="1:17" ht="13" x14ac:dyDescent="0.3">
      <c r="A7" s="55" t="s">
        <v>545</v>
      </c>
      <c r="B7" s="21">
        <f t="shared" ca="1" si="0"/>
        <v>0</v>
      </c>
      <c r="C7" s="5">
        <f>'Table 1'!B8</f>
        <v>0</v>
      </c>
      <c r="D7" s="5">
        <f>'Table 1'!C8</f>
        <v>1</v>
      </c>
      <c r="E7" s="5" t="str">
        <f>'Table 1'!D8</f>
        <v>Anilines</v>
      </c>
      <c r="F7" s="5" t="str">
        <f>'Table 1'!E8</f>
        <v>B</v>
      </c>
      <c r="G7" s="5" t="str">
        <f>'Table 1'!F8</f>
        <v>diisocyanates (mDI/TDI)</v>
      </c>
      <c r="H7" s="12" t="str">
        <f>'Table 1'!G8</f>
        <v>101-68-8</v>
      </c>
      <c r="I7" s="143" t="str">
        <f>'Table 1'!H8</f>
        <v>202-966-0</v>
      </c>
      <c r="J7" s="148" t="str">
        <f ca="1">'Table 4'!AQ7</f>
        <v/>
      </c>
      <c r="K7" s="148" t="str">
        <f ca="1">'Table 4'!AR7</f>
        <v/>
      </c>
      <c r="L7" s="148" t="str">
        <f ca="1">'Table 4'!AS7</f>
        <v/>
      </c>
      <c r="M7" s="148" t="str">
        <f ca="1">'Table 4'!AT7</f>
        <v/>
      </c>
      <c r="N7" s="148" t="str">
        <f ca="1">'Table 5'!AS7</f>
        <v/>
      </c>
      <c r="O7" s="148" t="str">
        <f ca="1">'Table 7'!AY7</f>
        <v/>
      </c>
      <c r="P7" s="148" t="str">
        <f ca="1">'Table 9'!AB7</f>
        <v/>
      </c>
      <c r="Q7" s="148" t="str">
        <f ca="1">'Table 9'!AC7</f>
        <v/>
      </c>
    </row>
    <row r="8" spans="1:17" ht="13" x14ac:dyDescent="0.3">
      <c r="A8" s="55" t="s">
        <v>545</v>
      </c>
      <c r="B8" s="21">
        <f t="shared" ca="1" si="0"/>
        <v>0</v>
      </c>
      <c r="C8" s="5" t="str">
        <f>'Table 1'!B9</f>
        <v>Y</v>
      </c>
      <c r="D8" s="5">
        <f>'Table 1'!C9</f>
        <v>1</v>
      </c>
      <c r="E8" s="5" t="str">
        <f>'Table 1'!D9</f>
        <v>Anilines</v>
      </c>
      <c r="F8" s="5" t="str">
        <f>'Table 1'!E9</f>
        <v>B</v>
      </c>
      <c r="G8" s="5" t="str">
        <f>'Table 1'!F9</f>
        <v>diisocyanates (mDI/TDI)</v>
      </c>
      <c r="H8" s="18" t="str">
        <f>'Table 1'!G9</f>
        <v>584-84-9</v>
      </c>
      <c r="I8" s="143" t="str">
        <f>'Table 1'!H9</f>
        <v>209-544-5</v>
      </c>
      <c r="J8" s="148" t="str">
        <f ca="1">'Table 4'!AQ8</f>
        <v/>
      </c>
      <c r="K8" s="148" t="str">
        <f ca="1">'Table 4'!AR8</f>
        <v/>
      </c>
      <c r="L8" s="148" t="str">
        <f ca="1">'Table 4'!AS8</f>
        <v/>
      </c>
      <c r="M8" s="148" t="str">
        <f ca="1">'Table 4'!AT8</f>
        <v/>
      </c>
      <c r="N8" s="148" t="str">
        <f ca="1">'Table 5'!AS8</f>
        <v/>
      </c>
      <c r="O8" s="148" t="str">
        <f ca="1">'Table 7'!AY8</f>
        <v/>
      </c>
      <c r="P8" s="148" t="str">
        <f ca="1">'Table 9'!AB8</f>
        <v/>
      </c>
      <c r="Q8" s="148" t="str">
        <f ca="1">'Table 9'!AC8</f>
        <v/>
      </c>
    </row>
    <row r="9" spans="1:17" ht="13" x14ac:dyDescent="0.3">
      <c r="A9" s="55" t="s">
        <v>545</v>
      </c>
      <c r="B9" s="21">
        <f t="shared" ca="1" si="0"/>
        <v>0</v>
      </c>
      <c r="C9" s="5" t="str">
        <f>'Table 1'!B10</f>
        <v>Y</v>
      </c>
      <c r="D9" s="5">
        <f>'Table 1'!C10</f>
        <v>1</v>
      </c>
      <c r="E9" s="5" t="str">
        <f>'Table 1'!D10</f>
        <v>Anilines</v>
      </c>
      <c r="F9" s="5" t="str">
        <f>'Table 1'!E10</f>
        <v>B</v>
      </c>
      <c r="G9" s="5" t="str">
        <f>'Table 1'!F10</f>
        <v>diisocyanates (mDI/TDI)</v>
      </c>
      <c r="H9" s="18" t="str">
        <f>'Table 1'!G10</f>
        <v>91-08-07</v>
      </c>
      <c r="I9" s="143" t="str">
        <f>'Table 1'!H10</f>
        <v>-</v>
      </c>
      <c r="J9" s="148" t="str">
        <f ca="1">'Table 4'!AQ9</f>
        <v/>
      </c>
      <c r="K9" s="148" t="str">
        <f ca="1">'Table 4'!AR9</f>
        <v/>
      </c>
      <c r="L9" s="148" t="str">
        <f ca="1">'Table 4'!AS9</f>
        <v/>
      </c>
      <c r="M9" s="148" t="str">
        <f ca="1">'Table 4'!AT9</f>
        <v/>
      </c>
      <c r="N9" s="148" t="str">
        <f ca="1">'Table 5'!AS9</f>
        <v/>
      </c>
      <c r="O9" s="148" t="str">
        <f ca="1">'Table 7'!AY9</f>
        <v/>
      </c>
      <c r="P9" s="148" t="str">
        <f ca="1">'Table 9'!AB9</f>
        <v/>
      </c>
      <c r="Q9" s="148" t="str">
        <f ca="1">'Table 9'!AC9</f>
        <v/>
      </c>
    </row>
    <row r="10" spans="1:17" ht="13" x14ac:dyDescent="0.3">
      <c r="B10" s="21">
        <f t="shared" ca="1" si="0"/>
        <v>0</v>
      </c>
      <c r="C10" s="5">
        <f>'Table 1'!B11</f>
        <v>0</v>
      </c>
      <c r="D10" s="5">
        <f>'Table 1'!C11</f>
        <v>1</v>
      </c>
      <c r="E10" s="5" t="str">
        <f>'Table 1'!D11</f>
        <v>Anilines</v>
      </c>
      <c r="F10" s="5" t="str">
        <f>'Table 1'!E11</f>
        <v>B</v>
      </c>
      <c r="G10" s="5" t="str">
        <f>'Table 1'!F11</f>
        <v xml:space="preserve">paracetamol </v>
      </c>
      <c r="H10" s="12" t="str">
        <f>'Table 1'!G11</f>
        <v>103-90-2</v>
      </c>
      <c r="I10" s="143" t="str">
        <f>'Table 1'!H11</f>
        <v>203-157-5</v>
      </c>
      <c r="J10" s="148" t="str">
        <f ca="1">'Table 4'!AQ10</f>
        <v/>
      </c>
      <c r="K10" s="148" t="str">
        <f ca="1">'Table 4'!AR10</f>
        <v/>
      </c>
      <c r="L10" s="148" t="str">
        <f ca="1">'Table 4'!AS10</f>
        <v/>
      </c>
      <c r="M10" s="148" t="str">
        <f ca="1">'Table 4'!AT10</f>
        <v/>
      </c>
      <c r="N10" s="148" t="str">
        <f ca="1">'Table 5'!AS10</f>
        <v/>
      </c>
      <c r="O10" s="148" t="str">
        <f ca="1">'Table 7'!AY10</f>
        <v/>
      </c>
      <c r="P10" s="148" t="str">
        <f ca="1">'Table 9'!AB10</f>
        <v/>
      </c>
      <c r="Q10" s="148" t="str">
        <f ca="1">'Table 9'!AC10</f>
        <v/>
      </c>
    </row>
    <row r="11" spans="1:17" ht="13" x14ac:dyDescent="0.3">
      <c r="B11" s="21">
        <f t="shared" ca="1" si="0"/>
        <v>0</v>
      </c>
      <c r="C11" s="5">
        <f>'Table 1'!B12</f>
        <v>0</v>
      </c>
      <c r="D11" s="5">
        <f>'Table 1'!C12</f>
        <v>1</v>
      </c>
      <c r="E11" s="5" t="str">
        <f>'Table 1'!D12</f>
        <v>Anilines</v>
      </c>
      <c r="F11" s="5" t="str">
        <f>'Table 1'!E12</f>
        <v>C</v>
      </c>
      <c r="G11" s="5" t="str">
        <f>'Table 1'!F12</f>
        <v xml:space="preserve">p-PDA </v>
      </c>
      <c r="H11" s="12" t="str">
        <f>'Table 1'!G12</f>
        <v>106-50-3</v>
      </c>
      <c r="I11" s="143" t="str">
        <f>'Table 1'!H12</f>
        <v>203-404-7</v>
      </c>
      <c r="J11" s="148" t="str">
        <f ca="1">'Table 4'!AQ11</f>
        <v/>
      </c>
      <c r="K11" s="148" t="str">
        <f ca="1">'Table 4'!AR11</f>
        <v/>
      </c>
      <c r="L11" s="148" t="str">
        <f ca="1">'Table 4'!AS11</f>
        <v/>
      </c>
      <c r="M11" s="148" t="str">
        <f ca="1">'Table 4'!AT11</f>
        <v/>
      </c>
      <c r="N11" s="148" t="str">
        <f ca="1">'Table 5'!AS11</f>
        <v/>
      </c>
      <c r="O11" s="148" t="str">
        <f ca="1">'Table 7'!AY11</f>
        <v/>
      </c>
      <c r="P11" s="148" t="str">
        <f ca="1">'Table 9'!AB11</f>
        <v/>
      </c>
      <c r="Q11" s="148" t="str">
        <f ca="1">'Table 9'!AC11</f>
        <v/>
      </c>
    </row>
    <row r="12" spans="1:17" ht="13" x14ac:dyDescent="0.3">
      <c r="B12" s="21">
        <f t="shared" ca="1" si="0"/>
        <v>0</v>
      </c>
      <c r="C12" s="5">
        <f>'Table 1'!B13</f>
        <v>0</v>
      </c>
      <c r="D12" s="5">
        <f>'Table 1'!C13</f>
        <v>1</v>
      </c>
      <c r="E12" s="5" t="str">
        <f>'Table 1'!D13</f>
        <v>Anilines</v>
      </c>
      <c r="F12" s="5" t="str">
        <f>'Table 1'!E13</f>
        <v>C</v>
      </c>
      <c r="G12" s="5" t="str">
        <f>'Table 1'!F13</f>
        <v>p-toluidine</v>
      </c>
      <c r="H12" s="12" t="str">
        <f>'Table 1'!G13</f>
        <v>106-49-0</v>
      </c>
      <c r="I12" s="143" t="str">
        <f>'Table 1'!H13</f>
        <v>203-403-1</v>
      </c>
      <c r="J12" s="148" t="str">
        <f ca="1">'Table 4'!AQ12</f>
        <v/>
      </c>
      <c r="K12" s="148" t="str">
        <f ca="1">'Table 4'!AR12</f>
        <v/>
      </c>
      <c r="L12" s="148" t="str">
        <f ca="1">'Table 4'!AS12</f>
        <v/>
      </c>
      <c r="M12" s="148" t="str">
        <f ca="1">'Table 4'!AT12</f>
        <v/>
      </c>
      <c r="N12" s="148" t="str">
        <f ca="1">'Table 5'!AS12</f>
        <v/>
      </c>
      <c r="O12" s="148" t="str">
        <f ca="1">'Table 7'!AY12</f>
        <v/>
      </c>
      <c r="P12" s="148" t="str">
        <f ca="1">'Table 9'!AB12</f>
        <v/>
      </c>
      <c r="Q12" s="148" t="str">
        <f ca="1">'Table 9'!AC12</f>
        <v/>
      </c>
    </row>
    <row r="13" spans="1:17" ht="13" x14ac:dyDescent="0.3">
      <c r="B13" s="21">
        <f t="shared" ca="1" si="0"/>
        <v>0</v>
      </c>
      <c r="C13" s="5">
        <f>'Table 1'!B14</f>
        <v>0</v>
      </c>
      <c r="D13" s="5">
        <f>'Table 1'!C14</f>
        <v>1</v>
      </c>
      <c r="E13" s="5" t="str">
        <f>'Table 1'!D14</f>
        <v>Anilines</v>
      </c>
      <c r="F13" s="5" t="str">
        <f>'Table 1'!E14</f>
        <v>D</v>
      </c>
      <c r="G13" s="5" t="str">
        <f>'Table 1'!F14</f>
        <v>1,3-diphenylguanidine</v>
      </c>
      <c r="H13" s="12" t="str">
        <f>'Table 1'!G14</f>
        <v>102-67-7</v>
      </c>
      <c r="I13" s="143" t="str">
        <f>'Table 1'!H14</f>
        <v>-</v>
      </c>
      <c r="J13" s="148" t="str">
        <f ca="1">'Table 4'!AQ13</f>
        <v/>
      </c>
      <c r="K13" s="148" t="str">
        <f ca="1">'Table 4'!AR13</f>
        <v/>
      </c>
      <c r="L13" s="148" t="str">
        <f ca="1">'Table 4'!AS13</f>
        <v/>
      </c>
      <c r="M13" s="148" t="str">
        <f ca="1">'Table 4'!AT13</f>
        <v/>
      </c>
      <c r="N13" s="148" t="str">
        <f ca="1">'Table 5'!AS13</f>
        <v/>
      </c>
      <c r="O13" s="148" t="str">
        <f ca="1">'Table 7'!AY13</f>
        <v/>
      </c>
      <c r="P13" s="148" t="str">
        <f ca="1">'Table 9'!AB13</f>
        <v/>
      </c>
      <c r="Q13" s="148" t="str">
        <f ca="1">'Table 9'!AC13</f>
        <v/>
      </c>
    </row>
    <row r="14" spans="1:17" ht="13" x14ac:dyDescent="0.3">
      <c r="B14" s="21">
        <f t="shared" ca="1" si="0"/>
        <v>1</v>
      </c>
      <c r="C14" s="5">
        <f>'Table 1'!B15</f>
        <v>0</v>
      </c>
      <c r="D14" s="5">
        <f>'Table 1'!C15</f>
        <v>1</v>
      </c>
      <c r="E14" s="5" t="str">
        <f>'Table 1'!D15</f>
        <v>Anilines</v>
      </c>
      <c r="F14" s="5" t="str">
        <f>'Table 1'!E15</f>
        <v>D</v>
      </c>
      <c r="G14" s="5" t="str">
        <f>'Table 1'!F15</f>
        <v>4,4-oxodianiline</v>
      </c>
      <c r="H14" s="12" t="str">
        <f>'Table 1'!G15</f>
        <v>101-80-4</v>
      </c>
      <c r="I14" s="143" t="str">
        <f>'Table 1'!H15</f>
        <v>202-977-0</v>
      </c>
      <c r="J14" s="148" t="str">
        <f ca="1">'Table 4'!AQ14</f>
        <v/>
      </c>
      <c r="K14" s="148" t="str">
        <f ca="1">'Table 4'!AR14</f>
        <v/>
      </c>
      <c r="L14" s="148" t="str">
        <f ca="1">'Table 4'!AS14</f>
        <v/>
      </c>
      <c r="M14" s="148" t="str">
        <f ca="1">'Table 4'!AT14</f>
        <v/>
      </c>
      <c r="N14" s="148" t="str">
        <f ca="1">'Table 5'!AS14</f>
        <v>Passed</v>
      </c>
      <c r="O14" s="148" t="str">
        <f ca="1">'Table 7'!AY14</f>
        <v/>
      </c>
      <c r="P14" s="148" t="str">
        <f ca="1">'Table 9'!AB14</f>
        <v/>
      </c>
      <c r="Q14" s="148" t="str">
        <f ca="1">'Table 9'!AC14</f>
        <v/>
      </c>
    </row>
    <row r="15" spans="1:17" ht="13" x14ac:dyDescent="0.3">
      <c r="B15" s="21">
        <f t="shared" ca="1" si="0"/>
        <v>0</v>
      </c>
      <c r="C15" s="5">
        <f>'Table 1'!B16</f>
        <v>0</v>
      </c>
      <c r="D15" s="5">
        <f>'Table 1'!C16</f>
        <v>1</v>
      </c>
      <c r="E15" s="5" t="str">
        <f>'Table 1'!D16</f>
        <v>Anilines</v>
      </c>
      <c r="F15" s="5" t="str">
        <f>'Table 1'!E16</f>
        <v>D</v>
      </c>
      <c r="G15" s="5" t="str">
        <f>'Table 1'!F16</f>
        <v>N,N-diethylaniline</v>
      </c>
      <c r="H15" s="12" t="str">
        <f>'Table 1'!G16</f>
        <v>91-66-7</v>
      </c>
      <c r="I15" s="143" t="str">
        <f>'Table 1'!H16</f>
        <v>202-088-8</v>
      </c>
      <c r="J15" s="148" t="str">
        <f ca="1">'Table 4'!AQ15</f>
        <v/>
      </c>
      <c r="K15" s="148" t="str">
        <f ca="1">'Table 4'!AR15</f>
        <v/>
      </c>
      <c r="L15" s="148" t="str">
        <f ca="1">'Table 4'!AS15</f>
        <v/>
      </c>
      <c r="M15" s="148" t="str">
        <f ca="1">'Table 4'!AT15</f>
        <v/>
      </c>
      <c r="N15" s="148" t="str">
        <f ca="1">'Table 5'!AS15</f>
        <v/>
      </c>
      <c r="O15" s="148" t="str">
        <f ca="1">'Table 7'!AY15</f>
        <v/>
      </c>
      <c r="P15" s="148" t="str">
        <f ca="1">'Table 9'!AB15</f>
        <v/>
      </c>
      <c r="Q15" s="148" t="str">
        <f ca="1">'Table 9'!AC15</f>
        <v/>
      </c>
    </row>
    <row r="16" spans="1:17" ht="13" x14ac:dyDescent="0.3">
      <c r="B16" s="21">
        <f t="shared" ca="1" si="0"/>
        <v>0</v>
      </c>
      <c r="C16" s="5">
        <f>'Table 1'!B17</f>
        <v>0</v>
      </c>
      <c r="D16" s="5">
        <f>'Table 1'!C17</f>
        <v>1</v>
      </c>
      <c r="E16" s="5" t="str">
        <f>'Table 1'!D17</f>
        <v>Anilines</v>
      </c>
      <c r="F16" s="5" t="str">
        <f>'Table 1'!E17</f>
        <v>D</v>
      </c>
      <c r="G16" s="5" t="str">
        <f>'Table 1'!F17</f>
        <v>N-1-naphthylaniline</v>
      </c>
      <c r="H16" s="12" t="str">
        <f>'Table 1'!G17</f>
        <v>90-30-2</v>
      </c>
      <c r="I16" s="143" t="str">
        <f>'Table 1'!H17</f>
        <v>201-983-0</v>
      </c>
      <c r="J16" s="148" t="str">
        <f ca="1">'Table 4'!AQ16</f>
        <v/>
      </c>
      <c r="K16" s="148" t="str">
        <f ca="1">'Table 4'!AR16</f>
        <v/>
      </c>
      <c r="L16" s="148" t="str">
        <f ca="1">'Table 4'!AS16</f>
        <v/>
      </c>
      <c r="M16" s="148" t="str">
        <f ca="1">'Table 4'!AT16</f>
        <v/>
      </c>
      <c r="N16" s="148" t="str">
        <f ca="1">'Table 5'!AS16</f>
        <v/>
      </c>
      <c r="O16" s="148" t="str">
        <f ca="1">'Table 7'!AY16</f>
        <v/>
      </c>
      <c r="P16" s="148" t="str">
        <f ca="1">'Table 9'!AB16</f>
        <v/>
      </c>
      <c r="Q16" s="148" t="str">
        <f ca="1">'Table 9'!AC16</f>
        <v/>
      </c>
    </row>
    <row r="17" spans="2:17" ht="13" x14ac:dyDescent="0.3">
      <c r="B17" s="21">
        <f t="shared" ca="1" si="0"/>
        <v>0</v>
      </c>
      <c r="C17" s="5">
        <f>'Table 1'!B18</f>
        <v>0</v>
      </c>
      <c r="D17" s="5">
        <f>'Table 1'!C18</f>
        <v>1</v>
      </c>
      <c r="E17" s="5" t="str">
        <f>'Table 1'!D18</f>
        <v>Anilines</v>
      </c>
      <c r="F17" s="5" t="str">
        <f>'Table 1'!E18</f>
        <v>D</v>
      </c>
      <c r="G17" s="5" t="str">
        <f>'Table 1'!F18</f>
        <v>N-ethyl-N-[2-[1-(2-methylpropoxy)ethoxy]ethyl]-4-(phenylazo)aniline</v>
      </c>
      <c r="H17" s="12" t="str">
        <f>'Table 1'!G18</f>
        <v>34432-92-3</v>
      </c>
      <c r="I17" s="143" t="str">
        <f>'Table 1'!H18</f>
        <v>252-021-1</v>
      </c>
      <c r="J17" s="148" t="str">
        <f ca="1">'Table 4'!AQ17</f>
        <v/>
      </c>
      <c r="K17" s="148" t="str">
        <f ca="1">'Table 4'!AR17</f>
        <v/>
      </c>
      <c r="L17" s="148" t="str">
        <f ca="1">'Table 4'!AS17</f>
        <v/>
      </c>
      <c r="M17" s="148" t="str">
        <f ca="1">'Table 4'!AT17</f>
        <v/>
      </c>
      <c r="N17" s="148" t="str">
        <f ca="1">'Table 5'!AS17</f>
        <v/>
      </c>
      <c r="O17" s="148" t="str">
        <f ca="1">'Table 7'!AY17</f>
        <v/>
      </c>
      <c r="P17" s="148" t="str">
        <f ca="1">'Table 9'!AB17</f>
        <v/>
      </c>
      <c r="Q17" s="148" t="str">
        <f ca="1">'Table 9'!AC17</f>
        <v/>
      </c>
    </row>
    <row r="18" spans="2:17" ht="13" x14ac:dyDescent="0.3">
      <c r="B18" s="21">
        <f t="shared" ca="1" si="0"/>
        <v>0</v>
      </c>
      <c r="C18" s="5">
        <f>'Table 1'!B19</f>
        <v>0</v>
      </c>
      <c r="D18" s="5">
        <f>'Table 1'!C19</f>
        <v>1</v>
      </c>
      <c r="E18" s="5" t="str">
        <f>'Table 1'!D19</f>
        <v>Anilines</v>
      </c>
      <c r="F18" s="5" t="str">
        <f>'Table 1'!E19</f>
        <v>D</v>
      </c>
      <c r="G18" s="5" t="str">
        <f>'Table 1'!F19</f>
        <v>p-(2,3-epoxypropoxy)-N,N-bis(2,3-epoxypropyl)aniline, m-(2,3-epoxypropoxy)-N,N-bis(2,3-epoxypropyl)aniline</v>
      </c>
      <c r="H18" s="12" t="str">
        <f>'Table 1'!G19</f>
        <v>5026-74-4</v>
      </c>
      <c r="I18" s="143" t="str">
        <f>'Table 1'!H19</f>
        <v>225-716-2</v>
      </c>
      <c r="J18" s="148" t="str">
        <f ca="1">'Table 4'!AQ18</f>
        <v/>
      </c>
      <c r="K18" s="148" t="str">
        <f ca="1">'Table 4'!AR18</f>
        <v/>
      </c>
      <c r="L18" s="148" t="str">
        <f ca="1">'Table 4'!AS18</f>
        <v/>
      </c>
      <c r="M18" s="148" t="str">
        <f ca="1">'Table 4'!AT18</f>
        <v/>
      </c>
      <c r="N18" s="148" t="str">
        <f ca="1">'Table 5'!AS18</f>
        <v/>
      </c>
      <c r="O18" s="148" t="str">
        <f ca="1">'Table 7'!AY18</f>
        <v/>
      </c>
      <c r="P18" s="148" t="str">
        <f ca="1">'Table 9'!AB18</f>
        <v/>
      </c>
      <c r="Q18" s="148" t="str">
        <f ca="1">'Table 9'!AC18</f>
        <v/>
      </c>
    </row>
    <row r="19" spans="2:17" ht="13" x14ac:dyDescent="0.3">
      <c r="B19" s="21">
        <f t="shared" ca="1" si="0"/>
        <v>0</v>
      </c>
      <c r="C19" s="5" t="str">
        <f>'Table 1'!B20</f>
        <v>Y</v>
      </c>
      <c r="D19" s="5">
        <f>'Table 1'!C20</f>
        <v>1</v>
      </c>
      <c r="E19" s="5" t="str">
        <f>'Table 1'!D20</f>
        <v>Anilines</v>
      </c>
      <c r="F19" s="5" t="str">
        <f>'Table 1'!E20</f>
        <v>D</v>
      </c>
      <c r="G19" s="5" t="str">
        <f>'Table 1'!F20</f>
        <v>p-(2,3-epoxypropoxy)-N,N-bis(2,3-epoxypropyl)aniline, m-(2,3-epoxypropoxy)-N,N-bis(2,3-epoxypropyl)aniline</v>
      </c>
      <c r="H19" s="18" t="str">
        <f>'Table 1'!G20</f>
        <v>71604-74-5</v>
      </c>
      <c r="I19" s="143" t="str">
        <f>'Table 1'!H20</f>
        <v>275-662-9</v>
      </c>
      <c r="J19" s="148" t="str">
        <f ca="1">'Table 4'!AQ19</f>
        <v/>
      </c>
      <c r="K19" s="148" t="str">
        <f ca="1">'Table 4'!AR19</f>
        <v/>
      </c>
      <c r="L19" s="148" t="str">
        <f ca="1">'Table 4'!AS19</f>
        <v/>
      </c>
      <c r="M19" s="148" t="str">
        <f ca="1">'Table 4'!AT19</f>
        <v/>
      </c>
      <c r="N19" s="148" t="str">
        <f ca="1">'Table 5'!AS19</f>
        <v/>
      </c>
      <c r="O19" s="148" t="str">
        <f ca="1">'Table 7'!AY19</f>
        <v/>
      </c>
      <c r="P19" s="148" t="str">
        <f ca="1">'Table 9'!AB19</f>
        <v/>
      </c>
      <c r="Q19" s="148" t="str">
        <f ca="1">'Table 9'!AC19</f>
        <v/>
      </c>
    </row>
    <row r="20" spans="2:17" ht="13" x14ac:dyDescent="0.3">
      <c r="B20" s="21">
        <f t="shared" ca="1" si="0"/>
        <v>0</v>
      </c>
      <c r="C20" s="5">
        <f>'Table 1'!B21</f>
        <v>0</v>
      </c>
      <c r="D20" s="5">
        <f>'Table 1'!C21</f>
        <v>1</v>
      </c>
      <c r="E20" s="5" t="str">
        <f>'Table 1'!D21</f>
        <v>Anilines</v>
      </c>
      <c r="F20" s="5" t="str">
        <f>'Table 1'!E21</f>
        <v>D</v>
      </c>
      <c r="G20" s="5" t="str">
        <f>'Table 1'!F21</f>
        <v>1,1'-(p-tolylimino)dipropan-2-ol</v>
      </c>
      <c r="H20" s="12" t="str">
        <f>'Table 1'!G21</f>
        <v>38668-48-3</v>
      </c>
      <c r="I20" s="143" t="str">
        <f>'Table 1'!H21</f>
        <v>254-075-1</v>
      </c>
      <c r="J20" s="148" t="str">
        <f ca="1">'Table 4'!AQ20</f>
        <v/>
      </c>
      <c r="K20" s="148" t="str">
        <f ca="1">'Table 4'!AR20</f>
        <v/>
      </c>
      <c r="L20" s="148" t="str">
        <f ca="1">'Table 4'!AS20</f>
        <v/>
      </c>
      <c r="M20" s="148" t="str">
        <f ca="1">'Table 4'!AT20</f>
        <v/>
      </c>
      <c r="N20" s="148" t="str">
        <f ca="1">'Table 5'!AS20</f>
        <v/>
      </c>
      <c r="O20" s="148" t="str">
        <f ca="1">'Table 7'!AY20</f>
        <v/>
      </c>
      <c r="P20" s="148" t="str">
        <f ca="1">'Table 9'!AB20</f>
        <v/>
      </c>
      <c r="Q20" s="148" t="str">
        <f ca="1">'Table 9'!AC20</f>
        <v/>
      </c>
    </row>
    <row r="21" spans="2:17" ht="13" x14ac:dyDescent="0.3">
      <c r="B21" s="21">
        <f t="shared" ca="1" si="0"/>
        <v>0</v>
      </c>
      <c r="C21" s="5">
        <f>'Table 1'!B22</f>
        <v>0</v>
      </c>
      <c r="D21" s="5">
        <f>'Table 1'!C22</f>
        <v>1</v>
      </c>
      <c r="E21" s="5" t="str">
        <f>'Table 1'!D22</f>
        <v>Anilines</v>
      </c>
      <c r="F21" s="5" t="str">
        <f>'Table 1'!E22</f>
        <v>D</v>
      </c>
      <c r="G21" s="5" t="str">
        <f>'Table 1'!F22</f>
        <v>dapsone</v>
      </c>
      <c r="H21" s="12" t="str">
        <f>'Table 1'!G22</f>
        <v>80-08-0</v>
      </c>
      <c r="I21" s="143" t="str">
        <f>'Table 1'!H22</f>
        <v>201-248-4</v>
      </c>
      <c r="J21" s="148" t="str">
        <f ca="1">'Table 4'!AQ21</f>
        <v/>
      </c>
      <c r="K21" s="148" t="str">
        <f ca="1">'Table 4'!AR21</f>
        <v/>
      </c>
      <c r="L21" s="148" t="str">
        <f ca="1">'Table 4'!AS21</f>
        <v/>
      </c>
      <c r="M21" s="148" t="str">
        <f ca="1">'Table 4'!AT21</f>
        <v/>
      </c>
      <c r="N21" s="148" t="str">
        <f ca="1">'Table 5'!AS21</f>
        <v/>
      </c>
      <c r="O21" s="148" t="str">
        <f ca="1">'Table 7'!AY21</f>
        <v/>
      </c>
      <c r="P21" s="148" t="str">
        <f ca="1">'Table 9'!AB21</f>
        <v/>
      </c>
      <c r="Q21" s="148" t="str">
        <f ca="1">'Table 9'!AC21</f>
        <v/>
      </c>
    </row>
    <row r="22" spans="2:17" ht="13" x14ac:dyDescent="0.3">
      <c r="B22" s="21">
        <f t="shared" ca="1" si="0"/>
        <v>0</v>
      </c>
      <c r="C22" s="5">
        <f>'Table 1'!B23</f>
        <v>0</v>
      </c>
      <c r="D22" s="5">
        <f>'Table 1'!C23</f>
        <v>1</v>
      </c>
      <c r="E22" s="5" t="str">
        <f>'Table 1'!D23</f>
        <v>Anilines</v>
      </c>
      <c r="F22" s="5" t="str">
        <f>'Table 1'!E23</f>
        <v>E</v>
      </c>
      <c r="G22" s="5" t="str">
        <f>'Table 1'!F23</f>
        <v>other unspecified/ unidentified aniline compounds</v>
      </c>
      <c r="H22" s="12">
        <f>'Table 1'!G23</f>
        <v>0</v>
      </c>
      <c r="I22" s="143" t="str">
        <f>'Table 1'!H23</f>
        <v>-</v>
      </c>
      <c r="J22" s="148" t="str">
        <f ca="1">'Table 4'!AQ22</f>
        <v/>
      </c>
      <c r="K22" s="148" t="str">
        <f ca="1">'Table 4'!AR22</f>
        <v/>
      </c>
      <c r="L22" s="148" t="str">
        <f ca="1">'Table 4'!AS22</f>
        <v/>
      </c>
      <c r="M22" s="148" t="str">
        <f ca="1">'Table 4'!AT22</f>
        <v/>
      </c>
      <c r="N22" s="148" t="str">
        <f ca="1">'Table 5'!AS22</f>
        <v/>
      </c>
      <c r="O22" s="148" t="str">
        <f ca="1">'Table 7'!AY22</f>
        <v/>
      </c>
      <c r="P22" s="148" t="str">
        <f ca="1">'Table 9'!AB22</f>
        <v/>
      </c>
      <c r="Q22" s="148" t="str">
        <f ca="1">'Table 9'!AC22</f>
        <v/>
      </c>
    </row>
  </sheetData>
  <autoFilter ref="A2:I22" xr:uid="{3F83F157-92E6-408C-B218-74F6C2FED356}"/>
  <mergeCells count="3">
    <mergeCell ref="J1:M1"/>
    <mergeCell ref="P1:Q1"/>
    <mergeCell ref="H1:I1"/>
  </mergeCells>
  <conditionalFormatting sqref="J3:M22">
    <cfRule type="cellIs" dxfId="7" priority="4" operator="equal">
      <formula>"Forthcoming"</formula>
    </cfRule>
  </conditionalFormatting>
  <conditionalFormatting sqref="N3:N22">
    <cfRule type="cellIs" dxfId="6" priority="3" operator="equal">
      <formula>"Forthcoming"</formula>
    </cfRule>
  </conditionalFormatting>
  <conditionalFormatting sqref="O3:O22">
    <cfRule type="cellIs" dxfId="5" priority="2" operator="equal">
      <formula>"Forthcoming"</formula>
    </cfRule>
  </conditionalFormatting>
  <conditionalFormatting sqref="P3:Q22">
    <cfRule type="cellIs" dxfId="4" priority="1" operator="equal">
      <formula>"Forthcoming"</formula>
    </cfRule>
  </conditionalFormatting>
  <hyperlinks>
    <hyperlink ref="H1" location="'Table 1'!A1" display="Back to map" xr:uid="{0C82033E-330E-40CE-ACE3-36F58E6E3149}"/>
    <hyperlink ref="N1" location="'Table 5'!A1" display="'Table 5'!A1" xr:uid="{C58E67C5-370F-493E-81B2-013C0ED7006C}"/>
    <hyperlink ref="O1" location="'Table 7'!A1" display="'Table 7'!A1" xr:uid="{8B602C8F-7AB5-42F3-9671-A8F5BFBEB06B}"/>
    <hyperlink ref="P1:Q1" location="'Table 9'!A1" display="'Table 9'!A1" xr:uid="{19F01E72-ED6F-4BEA-854F-38C1878B1D21}"/>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730AF-AC37-40AF-9358-0F38EBE86FA4}">
  <dimension ref="A1:AC22"/>
  <sheetViews>
    <sheetView showZeros="0" zoomScaleNormal="100" workbookViewId="0">
      <pane xSplit="8" ySplit="2" topLeftCell="I3" activePane="bottomRight" state="frozen"/>
      <selection activeCell="C1" sqref="C1"/>
      <selection pane="topRight" activeCell="C1" sqref="C1"/>
      <selection pane="bottomLeft" activeCell="C1" sqref="C1"/>
      <selection pane="bottomRight" activeCell="I3" sqref="I3"/>
    </sheetView>
  </sheetViews>
  <sheetFormatPr defaultRowHeight="12.5" x14ac:dyDescent="0.25"/>
  <cols>
    <col min="3" max="4" width="0" hidden="1" customWidth="1"/>
    <col min="11" max="11" width="11.1796875" customWidth="1"/>
    <col min="13" max="13" width="11.1796875" customWidth="1"/>
    <col min="14" max="15" width="10.1796875" customWidth="1"/>
    <col min="18" max="18" width="10.81640625" customWidth="1"/>
    <col min="19" max="19" width="10.453125" customWidth="1"/>
    <col min="20" max="20" width="10.26953125" customWidth="1"/>
    <col min="21" max="21" width="10.453125" customWidth="1"/>
    <col min="23" max="24" width="10.54296875" customWidth="1"/>
  </cols>
  <sheetData>
    <row r="1" spans="1:29" ht="28.5" thickBot="1" x14ac:dyDescent="0.55000000000000004">
      <c r="B1" s="53" t="s">
        <v>542</v>
      </c>
      <c r="C1" s="2"/>
      <c r="D1" s="2"/>
      <c r="E1" s="1" t="s">
        <v>40</v>
      </c>
      <c r="F1" s="2"/>
      <c r="G1" s="2"/>
      <c r="H1" s="2"/>
      <c r="I1" s="197" t="s">
        <v>28</v>
      </c>
      <c r="J1" s="198"/>
      <c r="K1" s="198"/>
      <c r="L1" s="198"/>
      <c r="M1" s="198"/>
      <c r="N1" s="198"/>
      <c r="O1" s="198"/>
      <c r="P1" s="198"/>
      <c r="Q1" s="198"/>
      <c r="R1" s="198"/>
      <c r="S1" s="198"/>
      <c r="T1" s="198"/>
      <c r="U1" s="198"/>
      <c r="V1" s="198"/>
      <c r="W1" s="198"/>
      <c r="X1" s="198"/>
      <c r="Y1" s="199"/>
      <c r="AB1" s="222" t="s">
        <v>654</v>
      </c>
      <c r="AC1" s="222"/>
    </row>
    <row r="2" spans="1:29" ht="78.5" thickBot="1" x14ac:dyDescent="0.3">
      <c r="B2" s="52" t="s">
        <v>34</v>
      </c>
      <c r="C2" s="8" t="str">
        <f>'Table 1'!B3</f>
        <v>Duplicate?</v>
      </c>
      <c r="D2" s="8" t="str">
        <f>'Table 1'!C3</f>
        <v>List</v>
      </c>
      <c r="E2" s="8" t="str">
        <f>'Table 1'!D3</f>
        <v>Substance Group</v>
      </c>
      <c r="F2" s="8" t="str">
        <f>'Table 1'!E3</f>
        <v>Category</v>
      </c>
      <c r="G2" s="8" t="str">
        <f>'Table 1'!F3</f>
        <v>Substance name</v>
      </c>
      <c r="H2" s="19" t="str">
        <f>'Table 1'!G3</f>
        <v>CASNo.</v>
      </c>
      <c r="I2" s="25" t="s">
        <v>505</v>
      </c>
      <c r="J2" s="26" t="s">
        <v>182</v>
      </c>
      <c r="K2" s="26" t="s">
        <v>506</v>
      </c>
      <c r="L2" s="26" t="s">
        <v>507</v>
      </c>
      <c r="M2" s="146" t="s">
        <v>508</v>
      </c>
      <c r="N2" s="26" t="s">
        <v>509</v>
      </c>
      <c r="O2" s="26" t="s">
        <v>510</v>
      </c>
      <c r="P2" s="26" t="s">
        <v>511</v>
      </c>
      <c r="Q2" s="26" t="s">
        <v>512</v>
      </c>
      <c r="R2" s="146" t="s">
        <v>513</v>
      </c>
      <c r="S2" s="26" t="s">
        <v>514</v>
      </c>
      <c r="T2" s="26" t="s">
        <v>394</v>
      </c>
      <c r="U2" s="26" t="s">
        <v>515</v>
      </c>
      <c r="V2" s="26" t="s">
        <v>516</v>
      </c>
      <c r="W2" s="26" t="s">
        <v>517</v>
      </c>
      <c r="X2" s="26" t="s">
        <v>518</v>
      </c>
      <c r="Y2" s="27" t="s">
        <v>178</v>
      </c>
      <c r="AB2" s="146" t="str">
        <f>M2</f>
        <v>Date start call for evidence</v>
      </c>
      <c r="AC2" s="146" t="str">
        <f>R2</f>
        <v>Public consultation on OEL scientific report start</v>
      </c>
    </row>
    <row r="3" spans="1:29" ht="13" x14ac:dyDescent="0.3">
      <c r="B3" s="21">
        <f>IF(COUNTIF(I3:Y3,"-")&lt;COUNTA(I3:Y3),1,0)</f>
        <v>1</v>
      </c>
      <c r="C3" s="5">
        <f>'Table 1'!B4</f>
        <v>0</v>
      </c>
      <c r="D3" s="5">
        <f>'Table 1'!C4</f>
        <v>1</v>
      </c>
      <c r="E3" s="5" t="str">
        <f>'Table 1'!D4</f>
        <v>Anilines</v>
      </c>
      <c r="F3" s="5" t="str">
        <f>'Table 1'!E4</f>
        <v>A</v>
      </c>
      <c r="G3" s="5" t="str">
        <f>'Table 1'!F4</f>
        <v>MOCA</v>
      </c>
      <c r="H3" s="12" t="str">
        <f>'Table 1'!G4</f>
        <v>101-14-4</v>
      </c>
      <c r="I3" s="44" t="s">
        <v>519</v>
      </c>
      <c r="J3" s="45" t="s">
        <v>520</v>
      </c>
      <c r="K3" s="49">
        <v>42802</v>
      </c>
      <c r="L3" s="45" t="s">
        <v>521</v>
      </c>
      <c r="M3" s="49" t="s">
        <v>93</v>
      </c>
      <c r="N3" s="49" t="s">
        <v>93</v>
      </c>
      <c r="O3" s="49" t="s">
        <v>93</v>
      </c>
      <c r="P3" s="45" t="s">
        <v>522</v>
      </c>
      <c r="Q3" s="45" t="s">
        <v>523</v>
      </c>
      <c r="R3" s="49" t="s">
        <v>93</v>
      </c>
      <c r="S3" s="49" t="s">
        <v>93</v>
      </c>
      <c r="T3" s="49">
        <v>42884</v>
      </c>
      <c r="U3" s="49">
        <v>42884</v>
      </c>
      <c r="V3" s="45" t="s">
        <v>524</v>
      </c>
      <c r="W3" s="49" t="s">
        <v>93</v>
      </c>
      <c r="X3" s="49" t="s">
        <v>93</v>
      </c>
      <c r="Y3" s="46">
        <v>0</v>
      </c>
      <c r="AB3" s="148" t="str">
        <f ca="1">IFERROR(IF(_xlfn.DAYS(M3,NOW())&gt;0,"Forthcoming","Passed"),"")</f>
        <v/>
      </c>
      <c r="AC3" s="148" t="str">
        <f ca="1">IFERROR(IF(_xlfn.DAYS(R3,NOW())&gt;0,"Forthcoming","Passed"),"")</f>
        <v/>
      </c>
    </row>
    <row r="4" spans="1:29" ht="13" x14ac:dyDescent="0.3">
      <c r="B4" s="21">
        <f t="shared" ref="B4:B22" si="0">IF(COUNTIF(I4:Y4,"-")&lt;COUNTA(I4:Y4),1,0)</f>
        <v>0</v>
      </c>
      <c r="C4" s="5">
        <f>'Table 1'!B5</f>
        <v>0</v>
      </c>
      <c r="D4" s="5">
        <f>'Table 1'!C5</f>
        <v>1</v>
      </c>
      <c r="E4" s="5" t="str">
        <f>'Table 1'!D5</f>
        <v>Anilines</v>
      </c>
      <c r="F4" s="5" t="str">
        <f>'Table 1'!E5</f>
        <v>A</v>
      </c>
      <c r="G4" s="5" t="str">
        <f>'Table 1'!F5</f>
        <v>MDA</v>
      </c>
      <c r="H4" s="12" t="str">
        <f>'Table 1'!G5</f>
        <v>101-77-9</v>
      </c>
      <c r="I4" s="47" t="s">
        <v>93</v>
      </c>
      <c r="J4" s="48" t="s">
        <v>93</v>
      </c>
      <c r="K4" s="49" t="s">
        <v>93</v>
      </c>
      <c r="L4" s="48" t="s">
        <v>93</v>
      </c>
      <c r="M4" s="49" t="s">
        <v>93</v>
      </c>
      <c r="N4" s="49" t="s">
        <v>93</v>
      </c>
      <c r="O4" s="49" t="s">
        <v>93</v>
      </c>
      <c r="P4" s="48" t="s">
        <v>93</v>
      </c>
      <c r="Q4" s="48" t="s">
        <v>93</v>
      </c>
      <c r="R4" s="49" t="s">
        <v>93</v>
      </c>
      <c r="S4" s="49" t="s">
        <v>93</v>
      </c>
      <c r="T4" s="49" t="s">
        <v>93</v>
      </c>
      <c r="U4" s="49" t="s">
        <v>93</v>
      </c>
      <c r="V4" s="48" t="s">
        <v>93</v>
      </c>
      <c r="W4" s="49" t="s">
        <v>93</v>
      </c>
      <c r="X4" s="49" t="s">
        <v>93</v>
      </c>
      <c r="Y4" s="50" t="s">
        <v>93</v>
      </c>
      <c r="AB4" s="148" t="str">
        <f t="shared" ref="AB4:AB22" ca="1" si="1">IFERROR(IF(_xlfn.DAYS(M4,NOW())&gt;0,"Forthcoming","Passed"),"")</f>
        <v/>
      </c>
      <c r="AC4" s="148" t="str">
        <f t="shared" ref="AC4:AC22" ca="1" si="2">IFERROR(IF(_xlfn.DAYS(R4,NOW())&gt;0,"Forthcoming","Passed"),"")</f>
        <v/>
      </c>
    </row>
    <row r="5" spans="1:29" ht="13" x14ac:dyDescent="0.3">
      <c r="B5" s="21">
        <f t="shared" si="0"/>
        <v>0</v>
      </c>
      <c r="C5" s="5">
        <f>'Table 1'!B6</f>
        <v>0</v>
      </c>
      <c r="D5" s="5">
        <f>'Table 1'!C6</f>
        <v>1</v>
      </c>
      <c r="E5" s="5" t="str">
        <f>'Table 1'!D6</f>
        <v>Anilines</v>
      </c>
      <c r="F5" s="5" t="str">
        <f>'Table 1'!E6</f>
        <v>B</v>
      </c>
      <c r="G5" s="5" t="str">
        <f>'Table 1'!F6</f>
        <v>o-toluidine</v>
      </c>
      <c r="H5" s="12" t="str">
        <f>'Table 1'!G6</f>
        <v>95-53-4</v>
      </c>
      <c r="I5" s="47" t="s">
        <v>93</v>
      </c>
      <c r="J5" s="48" t="s">
        <v>93</v>
      </c>
      <c r="K5" s="49" t="s">
        <v>93</v>
      </c>
      <c r="L5" s="48" t="s">
        <v>93</v>
      </c>
      <c r="M5" s="49" t="s">
        <v>93</v>
      </c>
      <c r="N5" s="49" t="s">
        <v>93</v>
      </c>
      <c r="O5" s="49" t="s">
        <v>93</v>
      </c>
      <c r="P5" s="48" t="s">
        <v>93</v>
      </c>
      <c r="Q5" s="48" t="s">
        <v>93</v>
      </c>
      <c r="R5" s="49" t="s">
        <v>93</v>
      </c>
      <c r="S5" s="49" t="s">
        <v>93</v>
      </c>
      <c r="T5" s="49" t="s">
        <v>93</v>
      </c>
      <c r="U5" s="49" t="s">
        <v>93</v>
      </c>
      <c r="V5" s="48" t="s">
        <v>93</v>
      </c>
      <c r="W5" s="49" t="s">
        <v>93</v>
      </c>
      <c r="X5" s="49" t="s">
        <v>93</v>
      </c>
      <c r="Y5" s="50" t="s">
        <v>93</v>
      </c>
      <c r="AB5" s="148" t="str">
        <f t="shared" ca="1" si="1"/>
        <v/>
      </c>
      <c r="AC5" s="148" t="str">
        <f t="shared" ca="1" si="2"/>
        <v/>
      </c>
    </row>
    <row r="6" spans="1:29" ht="13" x14ac:dyDescent="0.3">
      <c r="B6" s="21">
        <f t="shared" si="0"/>
        <v>0</v>
      </c>
      <c r="C6" s="5">
        <f>'Table 1'!B7</f>
        <v>0</v>
      </c>
      <c r="D6" s="5">
        <f>'Table 1'!C7</f>
        <v>1</v>
      </c>
      <c r="E6" s="5" t="str">
        <f>'Table 1'!D7</f>
        <v>Anilines</v>
      </c>
      <c r="F6" s="5" t="str">
        <f>'Table 1'!E7</f>
        <v>B</v>
      </c>
      <c r="G6" s="5" t="str">
        <f>'Table 1'!F7</f>
        <v xml:space="preserve">Aniline  </v>
      </c>
      <c r="H6" s="12" t="str">
        <f>'Table 1'!G7</f>
        <v>62-53-3</v>
      </c>
      <c r="I6" s="47" t="s">
        <v>93</v>
      </c>
      <c r="J6" s="48" t="s">
        <v>93</v>
      </c>
      <c r="K6" s="49" t="s">
        <v>93</v>
      </c>
      <c r="L6" s="48" t="s">
        <v>93</v>
      </c>
      <c r="M6" s="49" t="s">
        <v>93</v>
      </c>
      <c r="N6" s="49" t="s">
        <v>93</v>
      </c>
      <c r="O6" s="49" t="s">
        <v>93</v>
      </c>
      <c r="P6" s="48" t="s">
        <v>93</v>
      </c>
      <c r="Q6" s="48" t="s">
        <v>93</v>
      </c>
      <c r="R6" s="49" t="s">
        <v>93</v>
      </c>
      <c r="S6" s="49" t="s">
        <v>93</v>
      </c>
      <c r="T6" s="49" t="s">
        <v>93</v>
      </c>
      <c r="U6" s="49" t="s">
        <v>93</v>
      </c>
      <c r="V6" s="48" t="s">
        <v>93</v>
      </c>
      <c r="W6" s="49" t="s">
        <v>93</v>
      </c>
      <c r="X6" s="49" t="s">
        <v>93</v>
      </c>
      <c r="Y6" s="50" t="s">
        <v>93</v>
      </c>
      <c r="AB6" s="148" t="str">
        <f t="shared" ca="1" si="1"/>
        <v/>
      </c>
      <c r="AC6" s="148" t="str">
        <f t="shared" ca="1" si="2"/>
        <v/>
      </c>
    </row>
    <row r="7" spans="1:29" ht="13" x14ac:dyDescent="0.3">
      <c r="A7" s="55" t="s">
        <v>545</v>
      </c>
      <c r="B7" s="21">
        <f t="shared" si="0"/>
        <v>0</v>
      </c>
      <c r="C7" s="5">
        <f>'Table 1'!B8</f>
        <v>0</v>
      </c>
      <c r="D7" s="5">
        <f>'Table 1'!C8</f>
        <v>1</v>
      </c>
      <c r="E7" s="5" t="str">
        <f>'Table 1'!D8</f>
        <v>Anilines</v>
      </c>
      <c r="F7" s="5" t="str">
        <f>'Table 1'!E8</f>
        <v>B</v>
      </c>
      <c r="G7" s="5" t="str">
        <f>'Table 1'!F8</f>
        <v>diisocyanates (mDI/TDI)</v>
      </c>
      <c r="H7" s="12" t="str">
        <f>'Table 1'!G8</f>
        <v>101-68-8</v>
      </c>
      <c r="I7" s="47" t="s">
        <v>93</v>
      </c>
      <c r="J7" s="48" t="s">
        <v>93</v>
      </c>
      <c r="K7" s="49" t="s">
        <v>93</v>
      </c>
      <c r="L7" s="48" t="s">
        <v>93</v>
      </c>
      <c r="M7" s="49" t="s">
        <v>93</v>
      </c>
      <c r="N7" s="49" t="s">
        <v>93</v>
      </c>
      <c r="O7" s="49" t="s">
        <v>93</v>
      </c>
      <c r="P7" s="48" t="s">
        <v>93</v>
      </c>
      <c r="Q7" s="48" t="s">
        <v>93</v>
      </c>
      <c r="R7" s="49" t="s">
        <v>93</v>
      </c>
      <c r="S7" s="49" t="s">
        <v>93</v>
      </c>
      <c r="T7" s="49" t="s">
        <v>93</v>
      </c>
      <c r="U7" s="49" t="s">
        <v>93</v>
      </c>
      <c r="V7" s="48" t="s">
        <v>93</v>
      </c>
      <c r="W7" s="49" t="s">
        <v>93</v>
      </c>
      <c r="X7" s="49" t="s">
        <v>93</v>
      </c>
      <c r="Y7" s="50" t="s">
        <v>93</v>
      </c>
      <c r="AB7" s="148" t="str">
        <f t="shared" ca="1" si="1"/>
        <v/>
      </c>
      <c r="AC7" s="148" t="str">
        <f t="shared" ca="1" si="2"/>
        <v/>
      </c>
    </row>
    <row r="8" spans="1:29" ht="13" x14ac:dyDescent="0.3">
      <c r="A8" s="55" t="s">
        <v>545</v>
      </c>
      <c r="B8" s="21">
        <f t="shared" si="0"/>
        <v>0</v>
      </c>
      <c r="C8" s="5" t="str">
        <f>'Table 1'!B9</f>
        <v>Y</v>
      </c>
      <c r="D8" s="5">
        <f>'Table 1'!C9</f>
        <v>1</v>
      </c>
      <c r="E8" s="5" t="str">
        <f>'Table 1'!D9</f>
        <v>Anilines</v>
      </c>
      <c r="F8" s="5" t="str">
        <f>'Table 1'!E9</f>
        <v>B</v>
      </c>
      <c r="G8" s="5" t="str">
        <f>'Table 1'!F9</f>
        <v>diisocyanates (mDI/TDI)</v>
      </c>
      <c r="H8" s="18" t="str">
        <f>'Table 1'!G9</f>
        <v>584-84-9</v>
      </c>
      <c r="I8" s="47" t="s">
        <v>93</v>
      </c>
      <c r="J8" s="48" t="s">
        <v>93</v>
      </c>
      <c r="K8" s="49" t="s">
        <v>93</v>
      </c>
      <c r="L8" s="48" t="s">
        <v>93</v>
      </c>
      <c r="M8" s="49" t="s">
        <v>93</v>
      </c>
      <c r="N8" s="49" t="s">
        <v>93</v>
      </c>
      <c r="O8" s="49" t="s">
        <v>93</v>
      </c>
      <c r="P8" s="48" t="s">
        <v>93</v>
      </c>
      <c r="Q8" s="48" t="s">
        <v>93</v>
      </c>
      <c r="R8" s="49" t="s">
        <v>93</v>
      </c>
      <c r="S8" s="49" t="s">
        <v>93</v>
      </c>
      <c r="T8" s="49" t="s">
        <v>93</v>
      </c>
      <c r="U8" s="49" t="s">
        <v>93</v>
      </c>
      <c r="V8" s="48" t="s">
        <v>93</v>
      </c>
      <c r="W8" s="49" t="s">
        <v>93</v>
      </c>
      <c r="X8" s="49" t="s">
        <v>93</v>
      </c>
      <c r="Y8" s="50" t="s">
        <v>93</v>
      </c>
      <c r="AB8" s="148" t="str">
        <f t="shared" ca="1" si="1"/>
        <v/>
      </c>
      <c r="AC8" s="148" t="str">
        <f t="shared" ca="1" si="2"/>
        <v/>
      </c>
    </row>
    <row r="9" spans="1:29" ht="13" x14ac:dyDescent="0.3">
      <c r="A9" s="55" t="s">
        <v>545</v>
      </c>
      <c r="B9" s="21">
        <f t="shared" si="0"/>
        <v>0</v>
      </c>
      <c r="C9" s="5" t="str">
        <f>'Table 1'!B10</f>
        <v>Y</v>
      </c>
      <c r="D9" s="5">
        <f>'Table 1'!C10</f>
        <v>1</v>
      </c>
      <c r="E9" s="5" t="str">
        <f>'Table 1'!D10</f>
        <v>Anilines</v>
      </c>
      <c r="F9" s="5" t="str">
        <f>'Table 1'!E10</f>
        <v>B</v>
      </c>
      <c r="G9" s="5" t="str">
        <f>'Table 1'!F10</f>
        <v>diisocyanates (mDI/TDI)</v>
      </c>
      <c r="H9" s="18" t="str">
        <f>'Table 1'!G10</f>
        <v>91-08-07</v>
      </c>
      <c r="I9" s="47" t="s">
        <v>93</v>
      </c>
      <c r="J9" s="48" t="s">
        <v>93</v>
      </c>
      <c r="K9" s="49" t="s">
        <v>93</v>
      </c>
      <c r="L9" s="48" t="s">
        <v>93</v>
      </c>
      <c r="M9" s="49" t="s">
        <v>93</v>
      </c>
      <c r="N9" s="49" t="s">
        <v>93</v>
      </c>
      <c r="O9" s="49" t="s">
        <v>93</v>
      </c>
      <c r="P9" s="48" t="s">
        <v>93</v>
      </c>
      <c r="Q9" s="48" t="s">
        <v>93</v>
      </c>
      <c r="R9" s="49" t="s">
        <v>93</v>
      </c>
      <c r="S9" s="49" t="s">
        <v>93</v>
      </c>
      <c r="T9" s="49" t="s">
        <v>93</v>
      </c>
      <c r="U9" s="49" t="s">
        <v>93</v>
      </c>
      <c r="V9" s="48" t="s">
        <v>93</v>
      </c>
      <c r="W9" s="49" t="s">
        <v>93</v>
      </c>
      <c r="X9" s="49" t="s">
        <v>93</v>
      </c>
      <c r="Y9" s="50" t="s">
        <v>93</v>
      </c>
      <c r="AB9" s="148" t="str">
        <f t="shared" ca="1" si="1"/>
        <v/>
      </c>
      <c r="AC9" s="148" t="str">
        <f t="shared" ca="1" si="2"/>
        <v/>
      </c>
    </row>
    <row r="10" spans="1:29" ht="13" x14ac:dyDescent="0.3">
      <c r="B10" s="21">
        <f t="shared" si="0"/>
        <v>0</v>
      </c>
      <c r="C10" s="5">
        <f>'Table 1'!B11</f>
        <v>0</v>
      </c>
      <c r="D10" s="5">
        <f>'Table 1'!C11</f>
        <v>1</v>
      </c>
      <c r="E10" s="5" t="str">
        <f>'Table 1'!D11</f>
        <v>Anilines</v>
      </c>
      <c r="F10" s="5" t="str">
        <f>'Table 1'!E11</f>
        <v>B</v>
      </c>
      <c r="G10" s="5" t="str">
        <f>'Table 1'!F11</f>
        <v xml:space="preserve">paracetamol </v>
      </c>
      <c r="H10" s="12" t="str">
        <f>'Table 1'!G11</f>
        <v>103-90-2</v>
      </c>
      <c r="I10" s="47" t="s">
        <v>93</v>
      </c>
      <c r="J10" s="48" t="s">
        <v>93</v>
      </c>
      <c r="K10" s="49" t="s">
        <v>93</v>
      </c>
      <c r="L10" s="48" t="s">
        <v>93</v>
      </c>
      <c r="M10" s="49" t="s">
        <v>93</v>
      </c>
      <c r="N10" s="49" t="s">
        <v>93</v>
      </c>
      <c r="O10" s="49" t="s">
        <v>93</v>
      </c>
      <c r="P10" s="48" t="s">
        <v>93</v>
      </c>
      <c r="Q10" s="48" t="s">
        <v>93</v>
      </c>
      <c r="R10" s="49" t="s">
        <v>93</v>
      </c>
      <c r="S10" s="49" t="s">
        <v>93</v>
      </c>
      <c r="T10" s="49" t="s">
        <v>93</v>
      </c>
      <c r="U10" s="49" t="s">
        <v>93</v>
      </c>
      <c r="V10" s="48" t="s">
        <v>93</v>
      </c>
      <c r="W10" s="49" t="s">
        <v>93</v>
      </c>
      <c r="X10" s="49" t="s">
        <v>93</v>
      </c>
      <c r="Y10" s="50" t="s">
        <v>93</v>
      </c>
      <c r="AB10" s="148" t="str">
        <f t="shared" ca="1" si="1"/>
        <v/>
      </c>
      <c r="AC10" s="148" t="str">
        <f t="shared" ca="1" si="2"/>
        <v/>
      </c>
    </row>
    <row r="11" spans="1:29" ht="13" x14ac:dyDescent="0.3">
      <c r="B11" s="21">
        <f t="shared" si="0"/>
        <v>0</v>
      </c>
      <c r="C11" s="5">
        <f>'Table 1'!B12</f>
        <v>0</v>
      </c>
      <c r="D11" s="5">
        <f>'Table 1'!C12</f>
        <v>1</v>
      </c>
      <c r="E11" s="5" t="str">
        <f>'Table 1'!D12</f>
        <v>Anilines</v>
      </c>
      <c r="F11" s="5" t="str">
        <f>'Table 1'!E12</f>
        <v>C</v>
      </c>
      <c r="G11" s="5" t="str">
        <f>'Table 1'!F12</f>
        <v xml:space="preserve">p-PDA </v>
      </c>
      <c r="H11" s="12" t="str">
        <f>'Table 1'!G12</f>
        <v>106-50-3</v>
      </c>
      <c r="I11" s="47" t="s">
        <v>93</v>
      </c>
      <c r="J11" s="48" t="s">
        <v>93</v>
      </c>
      <c r="K11" s="49" t="s">
        <v>93</v>
      </c>
      <c r="L11" s="48" t="s">
        <v>93</v>
      </c>
      <c r="M11" s="49" t="s">
        <v>93</v>
      </c>
      <c r="N11" s="49" t="s">
        <v>93</v>
      </c>
      <c r="O11" s="49" t="s">
        <v>93</v>
      </c>
      <c r="P11" s="48" t="s">
        <v>93</v>
      </c>
      <c r="Q11" s="48" t="s">
        <v>93</v>
      </c>
      <c r="R11" s="49" t="s">
        <v>93</v>
      </c>
      <c r="S11" s="49" t="s">
        <v>93</v>
      </c>
      <c r="T11" s="49" t="s">
        <v>93</v>
      </c>
      <c r="U11" s="49" t="s">
        <v>93</v>
      </c>
      <c r="V11" s="48" t="s">
        <v>93</v>
      </c>
      <c r="W11" s="49" t="s">
        <v>93</v>
      </c>
      <c r="X11" s="49" t="s">
        <v>93</v>
      </c>
      <c r="Y11" s="50" t="s">
        <v>93</v>
      </c>
      <c r="AB11" s="148" t="str">
        <f t="shared" ca="1" si="1"/>
        <v/>
      </c>
      <c r="AC11" s="148" t="str">
        <f t="shared" ca="1" si="2"/>
        <v/>
      </c>
    </row>
    <row r="12" spans="1:29" ht="13" x14ac:dyDescent="0.3">
      <c r="B12" s="21">
        <f t="shared" si="0"/>
        <v>0</v>
      </c>
      <c r="C12" s="5">
        <f>'Table 1'!B13</f>
        <v>0</v>
      </c>
      <c r="D12" s="5">
        <f>'Table 1'!C13</f>
        <v>1</v>
      </c>
      <c r="E12" s="5" t="str">
        <f>'Table 1'!D13</f>
        <v>Anilines</v>
      </c>
      <c r="F12" s="5" t="str">
        <f>'Table 1'!E13</f>
        <v>C</v>
      </c>
      <c r="G12" s="5" t="str">
        <f>'Table 1'!F13</f>
        <v>p-toluidine</v>
      </c>
      <c r="H12" s="12" t="str">
        <f>'Table 1'!G13</f>
        <v>106-49-0</v>
      </c>
      <c r="I12" s="47" t="s">
        <v>93</v>
      </c>
      <c r="J12" s="48" t="s">
        <v>93</v>
      </c>
      <c r="K12" s="49" t="s">
        <v>93</v>
      </c>
      <c r="L12" s="48" t="s">
        <v>93</v>
      </c>
      <c r="M12" s="49" t="s">
        <v>93</v>
      </c>
      <c r="N12" s="49" t="s">
        <v>93</v>
      </c>
      <c r="O12" s="49" t="s">
        <v>93</v>
      </c>
      <c r="P12" s="48" t="s">
        <v>93</v>
      </c>
      <c r="Q12" s="48" t="s">
        <v>93</v>
      </c>
      <c r="R12" s="49" t="s">
        <v>93</v>
      </c>
      <c r="S12" s="49" t="s">
        <v>93</v>
      </c>
      <c r="T12" s="49" t="s">
        <v>93</v>
      </c>
      <c r="U12" s="49" t="s">
        <v>93</v>
      </c>
      <c r="V12" s="48" t="s">
        <v>93</v>
      </c>
      <c r="W12" s="49" t="s">
        <v>93</v>
      </c>
      <c r="X12" s="49" t="s">
        <v>93</v>
      </c>
      <c r="Y12" s="50" t="s">
        <v>93</v>
      </c>
      <c r="AB12" s="148" t="str">
        <f t="shared" ca="1" si="1"/>
        <v/>
      </c>
      <c r="AC12" s="148" t="str">
        <f t="shared" ca="1" si="2"/>
        <v/>
      </c>
    </row>
    <row r="13" spans="1:29" ht="13" x14ac:dyDescent="0.3">
      <c r="B13" s="21">
        <f t="shared" si="0"/>
        <v>0</v>
      </c>
      <c r="C13" s="5">
        <f>'Table 1'!B14</f>
        <v>0</v>
      </c>
      <c r="D13" s="5">
        <f>'Table 1'!C14</f>
        <v>1</v>
      </c>
      <c r="E13" s="5" t="str">
        <f>'Table 1'!D14</f>
        <v>Anilines</v>
      </c>
      <c r="F13" s="5" t="str">
        <f>'Table 1'!E14</f>
        <v>D</v>
      </c>
      <c r="G13" s="5" t="str">
        <f>'Table 1'!F14</f>
        <v>1,3-diphenylguanidine</v>
      </c>
      <c r="H13" s="12" t="str">
        <f>'Table 1'!G14</f>
        <v>102-67-7</v>
      </c>
      <c r="I13" s="47" t="s">
        <v>93</v>
      </c>
      <c r="J13" s="48" t="s">
        <v>93</v>
      </c>
      <c r="K13" s="49" t="s">
        <v>93</v>
      </c>
      <c r="L13" s="48" t="s">
        <v>93</v>
      </c>
      <c r="M13" s="49" t="s">
        <v>93</v>
      </c>
      <c r="N13" s="49" t="s">
        <v>93</v>
      </c>
      <c r="O13" s="49" t="s">
        <v>93</v>
      </c>
      <c r="P13" s="48" t="s">
        <v>93</v>
      </c>
      <c r="Q13" s="48" t="s">
        <v>93</v>
      </c>
      <c r="R13" s="49" t="s">
        <v>93</v>
      </c>
      <c r="S13" s="49" t="s">
        <v>93</v>
      </c>
      <c r="T13" s="49" t="s">
        <v>93</v>
      </c>
      <c r="U13" s="49" t="s">
        <v>93</v>
      </c>
      <c r="V13" s="48" t="s">
        <v>93</v>
      </c>
      <c r="W13" s="49" t="s">
        <v>93</v>
      </c>
      <c r="X13" s="49" t="s">
        <v>93</v>
      </c>
      <c r="Y13" s="50" t="s">
        <v>93</v>
      </c>
      <c r="AB13" s="148" t="str">
        <f t="shared" ca="1" si="1"/>
        <v/>
      </c>
      <c r="AC13" s="148" t="str">
        <f t="shared" ca="1" si="2"/>
        <v/>
      </c>
    </row>
    <row r="14" spans="1:29" ht="13" x14ac:dyDescent="0.3">
      <c r="B14" s="21">
        <f t="shared" si="0"/>
        <v>0</v>
      </c>
      <c r="C14" s="5">
        <f>'Table 1'!B15</f>
        <v>0</v>
      </c>
      <c r="D14" s="5">
        <f>'Table 1'!C15</f>
        <v>1</v>
      </c>
      <c r="E14" s="5" t="str">
        <f>'Table 1'!D15</f>
        <v>Anilines</v>
      </c>
      <c r="F14" s="5" t="str">
        <f>'Table 1'!E15</f>
        <v>D</v>
      </c>
      <c r="G14" s="5" t="str">
        <f>'Table 1'!F15</f>
        <v>4,4-oxodianiline</v>
      </c>
      <c r="H14" s="12" t="str">
        <f>'Table 1'!G15</f>
        <v>101-80-4</v>
      </c>
      <c r="I14" s="47" t="s">
        <v>93</v>
      </c>
      <c r="J14" s="48" t="s">
        <v>93</v>
      </c>
      <c r="K14" s="49" t="s">
        <v>93</v>
      </c>
      <c r="L14" s="48" t="s">
        <v>93</v>
      </c>
      <c r="M14" s="49" t="s">
        <v>93</v>
      </c>
      <c r="N14" s="49" t="s">
        <v>93</v>
      </c>
      <c r="O14" s="49" t="s">
        <v>93</v>
      </c>
      <c r="P14" s="48" t="s">
        <v>93</v>
      </c>
      <c r="Q14" s="48" t="s">
        <v>93</v>
      </c>
      <c r="R14" s="49" t="s">
        <v>93</v>
      </c>
      <c r="S14" s="49" t="s">
        <v>93</v>
      </c>
      <c r="T14" s="49" t="s">
        <v>93</v>
      </c>
      <c r="U14" s="49" t="s">
        <v>93</v>
      </c>
      <c r="V14" s="48" t="s">
        <v>93</v>
      </c>
      <c r="W14" s="49" t="s">
        <v>93</v>
      </c>
      <c r="X14" s="49" t="s">
        <v>93</v>
      </c>
      <c r="Y14" s="50" t="s">
        <v>93</v>
      </c>
      <c r="AB14" s="148" t="str">
        <f t="shared" ca="1" si="1"/>
        <v/>
      </c>
      <c r="AC14" s="148" t="str">
        <f t="shared" ca="1" si="2"/>
        <v/>
      </c>
    </row>
    <row r="15" spans="1:29" ht="13" x14ac:dyDescent="0.3">
      <c r="B15" s="21">
        <f t="shared" si="0"/>
        <v>0</v>
      </c>
      <c r="C15" s="5">
        <f>'Table 1'!B16</f>
        <v>0</v>
      </c>
      <c r="D15" s="5">
        <f>'Table 1'!C16</f>
        <v>1</v>
      </c>
      <c r="E15" s="5" t="str">
        <f>'Table 1'!D16</f>
        <v>Anilines</v>
      </c>
      <c r="F15" s="5" t="str">
        <f>'Table 1'!E16</f>
        <v>D</v>
      </c>
      <c r="G15" s="5" t="str">
        <f>'Table 1'!F16</f>
        <v>N,N-diethylaniline</v>
      </c>
      <c r="H15" s="12" t="str">
        <f>'Table 1'!G16</f>
        <v>91-66-7</v>
      </c>
      <c r="I15" s="47" t="s">
        <v>93</v>
      </c>
      <c r="J15" s="48" t="s">
        <v>93</v>
      </c>
      <c r="K15" s="49" t="s">
        <v>93</v>
      </c>
      <c r="L15" s="48" t="s">
        <v>93</v>
      </c>
      <c r="M15" s="49" t="s">
        <v>93</v>
      </c>
      <c r="N15" s="49" t="s">
        <v>93</v>
      </c>
      <c r="O15" s="49" t="s">
        <v>93</v>
      </c>
      <c r="P15" s="48" t="s">
        <v>93</v>
      </c>
      <c r="Q15" s="48" t="s">
        <v>93</v>
      </c>
      <c r="R15" s="49" t="s">
        <v>93</v>
      </c>
      <c r="S15" s="49" t="s">
        <v>93</v>
      </c>
      <c r="T15" s="49" t="s">
        <v>93</v>
      </c>
      <c r="U15" s="49" t="s">
        <v>93</v>
      </c>
      <c r="V15" s="48" t="s">
        <v>93</v>
      </c>
      <c r="W15" s="49" t="s">
        <v>93</v>
      </c>
      <c r="X15" s="49" t="s">
        <v>93</v>
      </c>
      <c r="Y15" s="50" t="s">
        <v>93</v>
      </c>
      <c r="AB15" s="148" t="str">
        <f t="shared" ca="1" si="1"/>
        <v/>
      </c>
      <c r="AC15" s="148" t="str">
        <f t="shared" ca="1" si="2"/>
        <v/>
      </c>
    </row>
    <row r="16" spans="1:29" ht="13" x14ac:dyDescent="0.3">
      <c r="B16" s="21">
        <f t="shared" si="0"/>
        <v>0</v>
      </c>
      <c r="C16" s="5">
        <f>'Table 1'!B17</f>
        <v>0</v>
      </c>
      <c r="D16" s="5">
        <f>'Table 1'!C17</f>
        <v>1</v>
      </c>
      <c r="E16" s="5" t="str">
        <f>'Table 1'!D17</f>
        <v>Anilines</v>
      </c>
      <c r="F16" s="5" t="str">
        <f>'Table 1'!E17</f>
        <v>D</v>
      </c>
      <c r="G16" s="5" t="str">
        <f>'Table 1'!F17</f>
        <v>N-1-naphthylaniline</v>
      </c>
      <c r="H16" s="12" t="str">
        <f>'Table 1'!G17</f>
        <v>90-30-2</v>
      </c>
      <c r="I16" s="47" t="s">
        <v>93</v>
      </c>
      <c r="J16" s="48" t="s">
        <v>93</v>
      </c>
      <c r="K16" s="49" t="s">
        <v>93</v>
      </c>
      <c r="L16" s="48" t="s">
        <v>93</v>
      </c>
      <c r="M16" s="49" t="s">
        <v>93</v>
      </c>
      <c r="N16" s="49" t="s">
        <v>93</v>
      </c>
      <c r="O16" s="49" t="s">
        <v>93</v>
      </c>
      <c r="P16" s="48" t="s">
        <v>93</v>
      </c>
      <c r="Q16" s="48" t="s">
        <v>93</v>
      </c>
      <c r="R16" s="49" t="s">
        <v>93</v>
      </c>
      <c r="S16" s="49" t="s">
        <v>93</v>
      </c>
      <c r="T16" s="49" t="s">
        <v>93</v>
      </c>
      <c r="U16" s="49" t="s">
        <v>93</v>
      </c>
      <c r="V16" s="48" t="s">
        <v>93</v>
      </c>
      <c r="W16" s="49" t="s">
        <v>93</v>
      </c>
      <c r="X16" s="49" t="s">
        <v>93</v>
      </c>
      <c r="Y16" s="50" t="s">
        <v>93</v>
      </c>
      <c r="AB16" s="148" t="str">
        <f t="shared" ca="1" si="1"/>
        <v/>
      </c>
      <c r="AC16" s="148" t="str">
        <f t="shared" ca="1" si="2"/>
        <v/>
      </c>
    </row>
    <row r="17" spans="2:29" ht="13" x14ac:dyDescent="0.3">
      <c r="B17" s="21">
        <f t="shared" si="0"/>
        <v>0</v>
      </c>
      <c r="C17" s="5">
        <f>'Table 1'!B18</f>
        <v>0</v>
      </c>
      <c r="D17" s="5">
        <f>'Table 1'!C18</f>
        <v>1</v>
      </c>
      <c r="E17" s="5" t="str">
        <f>'Table 1'!D18</f>
        <v>Anilines</v>
      </c>
      <c r="F17" s="5" t="str">
        <f>'Table 1'!E18</f>
        <v>D</v>
      </c>
      <c r="G17" s="5" t="str">
        <f>'Table 1'!F18</f>
        <v>N-ethyl-N-[2-[1-(2-methylpropoxy)ethoxy]ethyl]-4-(phenylazo)aniline</v>
      </c>
      <c r="H17" s="12" t="str">
        <f>'Table 1'!G18</f>
        <v>34432-92-3</v>
      </c>
      <c r="I17" s="47" t="s">
        <v>93</v>
      </c>
      <c r="J17" s="48" t="s">
        <v>93</v>
      </c>
      <c r="K17" s="49" t="s">
        <v>93</v>
      </c>
      <c r="L17" s="48" t="s">
        <v>93</v>
      </c>
      <c r="M17" s="49" t="s">
        <v>93</v>
      </c>
      <c r="N17" s="49" t="s">
        <v>93</v>
      </c>
      <c r="O17" s="49" t="s">
        <v>93</v>
      </c>
      <c r="P17" s="48" t="s">
        <v>93</v>
      </c>
      <c r="Q17" s="48" t="s">
        <v>93</v>
      </c>
      <c r="R17" s="49" t="s">
        <v>93</v>
      </c>
      <c r="S17" s="49" t="s">
        <v>93</v>
      </c>
      <c r="T17" s="49" t="s">
        <v>93</v>
      </c>
      <c r="U17" s="49" t="s">
        <v>93</v>
      </c>
      <c r="V17" s="48" t="s">
        <v>93</v>
      </c>
      <c r="W17" s="49" t="s">
        <v>93</v>
      </c>
      <c r="X17" s="49" t="s">
        <v>93</v>
      </c>
      <c r="Y17" s="50" t="s">
        <v>93</v>
      </c>
      <c r="AB17" s="148" t="str">
        <f t="shared" ca="1" si="1"/>
        <v/>
      </c>
      <c r="AC17" s="148" t="str">
        <f t="shared" ca="1" si="2"/>
        <v/>
      </c>
    </row>
    <row r="18" spans="2:29" ht="13" x14ac:dyDescent="0.3">
      <c r="B18" s="21">
        <f t="shared" si="0"/>
        <v>0</v>
      </c>
      <c r="C18" s="5">
        <f>'Table 1'!B19</f>
        <v>0</v>
      </c>
      <c r="D18" s="5">
        <f>'Table 1'!C19</f>
        <v>1</v>
      </c>
      <c r="E18" s="5" t="str">
        <f>'Table 1'!D19</f>
        <v>Anilines</v>
      </c>
      <c r="F18" s="5" t="str">
        <f>'Table 1'!E19</f>
        <v>D</v>
      </c>
      <c r="G18" s="5" t="str">
        <f>'Table 1'!F19</f>
        <v>p-(2,3-epoxypropoxy)-N,N-bis(2,3-epoxypropyl)aniline, m-(2,3-epoxypropoxy)-N,N-bis(2,3-epoxypropyl)aniline</v>
      </c>
      <c r="H18" s="12" t="str">
        <f>'Table 1'!G19</f>
        <v>5026-74-4</v>
      </c>
      <c r="I18" s="47" t="s">
        <v>93</v>
      </c>
      <c r="J18" s="48" t="s">
        <v>93</v>
      </c>
      <c r="K18" s="49" t="s">
        <v>93</v>
      </c>
      <c r="L18" s="48" t="s">
        <v>93</v>
      </c>
      <c r="M18" s="49" t="s">
        <v>93</v>
      </c>
      <c r="N18" s="49" t="s">
        <v>93</v>
      </c>
      <c r="O18" s="49" t="s">
        <v>93</v>
      </c>
      <c r="P18" s="48" t="s">
        <v>93</v>
      </c>
      <c r="Q18" s="48" t="s">
        <v>93</v>
      </c>
      <c r="R18" s="49" t="s">
        <v>93</v>
      </c>
      <c r="S18" s="49" t="s">
        <v>93</v>
      </c>
      <c r="T18" s="49" t="s">
        <v>93</v>
      </c>
      <c r="U18" s="49" t="s">
        <v>93</v>
      </c>
      <c r="V18" s="48" t="s">
        <v>93</v>
      </c>
      <c r="W18" s="49" t="s">
        <v>93</v>
      </c>
      <c r="X18" s="49" t="s">
        <v>93</v>
      </c>
      <c r="Y18" s="50" t="s">
        <v>93</v>
      </c>
      <c r="AB18" s="148" t="str">
        <f t="shared" ca="1" si="1"/>
        <v/>
      </c>
      <c r="AC18" s="148" t="str">
        <f t="shared" ca="1" si="2"/>
        <v/>
      </c>
    </row>
    <row r="19" spans="2:29" ht="13" x14ac:dyDescent="0.3">
      <c r="B19" s="21">
        <f t="shared" si="0"/>
        <v>0</v>
      </c>
      <c r="C19" s="5" t="str">
        <f>'Table 1'!B20</f>
        <v>Y</v>
      </c>
      <c r="D19" s="5">
        <f>'Table 1'!C20</f>
        <v>1</v>
      </c>
      <c r="E19" s="5" t="str">
        <f>'Table 1'!D20</f>
        <v>Anilines</v>
      </c>
      <c r="F19" s="5" t="str">
        <f>'Table 1'!E20</f>
        <v>D</v>
      </c>
      <c r="G19" s="5" t="str">
        <f>'Table 1'!F20</f>
        <v>p-(2,3-epoxypropoxy)-N,N-bis(2,3-epoxypropyl)aniline, m-(2,3-epoxypropoxy)-N,N-bis(2,3-epoxypropyl)aniline</v>
      </c>
      <c r="H19" s="18" t="str">
        <f>'Table 1'!G20</f>
        <v>71604-74-5</v>
      </c>
      <c r="I19" s="47" t="s">
        <v>93</v>
      </c>
      <c r="J19" s="48" t="s">
        <v>93</v>
      </c>
      <c r="K19" s="49" t="s">
        <v>93</v>
      </c>
      <c r="L19" s="48" t="s">
        <v>93</v>
      </c>
      <c r="M19" s="49" t="s">
        <v>93</v>
      </c>
      <c r="N19" s="49" t="s">
        <v>93</v>
      </c>
      <c r="O19" s="49" t="s">
        <v>93</v>
      </c>
      <c r="P19" s="48" t="s">
        <v>93</v>
      </c>
      <c r="Q19" s="48" t="s">
        <v>93</v>
      </c>
      <c r="R19" s="49" t="s">
        <v>93</v>
      </c>
      <c r="S19" s="49" t="s">
        <v>93</v>
      </c>
      <c r="T19" s="49" t="s">
        <v>93</v>
      </c>
      <c r="U19" s="49" t="s">
        <v>93</v>
      </c>
      <c r="V19" s="48" t="s">
        <v>93</v>
      </c>
      <c r="W19" s="49" t="s">
        <v>93</v>
      </c>
      <c r="X19" s="49" t="s">
        <v>93</v>
      </c>
      <c r="Y19" s="50" t="s">
        <v>93</v>
      </c>
      <c r="AB19" s="148" t="str">
        <f t="shared" ca="1" si="1"/>
        <v/>
      </c>
      <c r="AC19" s="148" t="str">
        <f t="shared" ca="1" si="2"/>
        <v/>
      </c>
    </row>
    <row r="20" spans="2:29" ht="13" x14ac:dyDescent="0.3">
      <c r="B20" s="21">
        <f t="shared" si="0"/>
        <v>0</v>
      </c>
      <c r="C20" s="5">
        <f>'Table 1'!B21</f>
        <v>0</v>
      </c>
      <c r="D20" s="5">
        <f>'Table 1'!C21</f>
        <v>1</v>
      </c>
      <c r="E20" s="5" t="str">
        <f>'Table 1'!D21</f>
        <v>Anilines</v>
      </c>
      <c r="F20" s="5" t="str">
        <f>'Table 1'!E21</f>
        <v>D</v>
      </c>
      <c r="G20" s="5" t="str">
        <f>'Table 1'!F21</f>
        <v>1,1'-(p-tolylimino)dipropan-2-ol</v>
      </c>
      <c r="H20" s="12" t="str">
        <f>'Table 1'!G21</f>
        <v>38668-48-3</v>
      </c>
      <c r="I20" s="47" t="s">
        <v>93</v>
      </c>
      <c r="J20" s="48" t="s">
        <v>93</v>
      </c>
      <c r="K20" s="49" t="s">
        <v>93</v>
      </c>
      <c r="L20" s="48" t="s">
        <v>93</v>
      </c>
      <c r="M20" s="49" t="s">
        <v>93</v>
      </c>
      <c r="N20" s="49" t="s">
        <v>93</v>
      </c>
      <c r="O20" s="49" t="s">
        <v>93</v>
      </c>
      <c r="P20" s="48" t="s">
        <v>93</v>
      </c>
      <c r="Q20" s="48" t="s">
        <v>93</v>
      </c>
      <c r="R20" s="49" t="s">
        <v>93</v>
      </c>
      <c r="S20" s="49" t="s">
        <v>93</v>
      </c>
      <c r="T20" s="49" t="s">
        <v>93</v>
      </c>
      <c r="U20" s="49" t="s">
        <v>93</v>
      </c>
      <c r="V20" s="48" t="s">
        <v>93</v>
      </c>
      <c r="W20" s="49" t="s">
        <v>93</v>
      </c>
      <c r="X20" s="49" t="s">
        <v>93</v>
      </c>
      <c r="Y20" s="50" t="s">
        <v>93</v>
      </c>
      <c r="AB20" s="148" t="str">
        <f t="shared" ca="1" si="1"/>
        <v/>
      </c>
      <c r="AC20" s="148" t="str">
        <f t="shared" ca="1" si="2"/>
        <v/>
      </c>
    </row>
    <row r="21" spans="2:29" ht="13" x14ac:dyDescent="0.3">
      <c r="B21" s="21">
        <f t="shared" si="0"/>
        <v>0</v>
      </c>
      <c r="C21" s="5">
        <f>'Table 1'!B22</f>
        <v>0</v>
      </c>
      <c r="D21" s="5">
        <f>'Table 1'!C22</f>
        <v>1</v>
      </c>
      <c r="E21" s="5" t="str">
        <f>'Table 1'!D22</f>
        <v>Anilines</v>
      </c>
      <c r="F21" s="5" t="str">
        <f>'Table 1'!E22</f>
        <v>D</v>
      </c>
      <c r="G21" s="5" t="str">
        <f>'Table 1'!F22</f>
        <v>dapsone</v>
      </c>
      <c r="H21" s="12" t="str">
        <f>'Table 1'!G22</f>
        <v>80-08-0</v>
      </c>
      <c r="I21" s="47" t="s">
        <v>93</v>
      </c>
      <c r="J21" s="48" t="s">
        <v>93</v>
      </c>
      <c r="K21" s="49" t="s">
        <v>93</v>
      </c>
      <c r="L21" s="48" t="s">
        <v>93</v>
      </c>
      <c r="M21" s="49" t="s">
        <v>93</v>
      </c>
      <c r="N21" s="49" t="s">
        <v>93</v>
      </c>
      <c r="O21" s="49" t="s">
        <v>93</v>
      </c>
      <c r="P21" s="48" t="s">
        <v>93</v>
      </c>
      <c r="Q21" s="48" t="s">
        <v>93</v>
      </c>
      <c r="R21" s="49" t="s">
        <v>93</v>
      </c>
      <c r="S21" s="49" t="s">
        <v>93</v>
      </c>
      <c r="T21" s="49" t="s">
        <v>93</v>
      </c>
      <c r="U21" s="49" t="s">
        <v>93</v>
      </c>
      <c r="V21" s="48" t="s">
        <v>93</v>
      </c>
      <c r="W21" s="49" t="s">
        <v>93</v>
      </c>
      <c r="X21" s="49" t="s">
        <v>93</v>
      </c>
      <c r="Y21" s="50" t="s">
        <v>93</v>
      </c>
      <c r="AB21" s="148" t="str">
        <f t="shared" ca="1" si="1"/>
        <v/>
      </c>
      <c r="AC21" s="148" t="str">
        <f t="shared" ca="1" si="2"/>
        <v/>
      </c>
    </row>
    <row r="22" spans="2:29" ht="13" x14ac:dyDescent="0.3">
      <c r="B22" s="21">
        <f t="shared" si="0"/>
        <v>0</v>
      </c>
      <c r="C22" s="5">
        <f>'Table 1'!B23</f>
        <v>0</v>
      </c>
      <c r="D22" s="5">
        <f>'Table 1'!C23</f>
        <v>1</v>
      </c>
      <c r="E22" s="5" t="str">
        <f>'Table 1'!D23</f>
        <v>Anilines</v>
      </c>
      <c r="F22" s="5" t="str">
        <f>'Table 1'!E23</f>
        <v>E</v>
      </c>
      <c r="G22" s="5" t="str">
        <f>'Table 1'!F23</f>
        <v>other unspecified/ unidentified aniline compounds</v>
      </c>
      <c r="H22" s="12">
        <f>'Table 1'!G23</f>
        <v>0</v>
      </c>
      <c r="I22" s="47" t="s">
        <v>93</v>
      </c>
      <c r="J22" s="48" t="s">
        <v>93</v>
      </c>
      <c r="K22" s="49" t="s">
        <v>93</v>
      </c>
      <c r="L22" s="48" t="s">
        <v>93</v>
      </c>
      <c r="M22" s="49" t="s">
        <v>93</v>
      </c>
      <c r="N22" s="49" t="s">
        <v>93</v>
      </c>
      <c r="O22" s="49" t="s">
        <v>93</v>
      </c>
      <c r="P22" s="48" t="s">
        <v>93</v>
      </c>
      <c r="Q22" s="48" t="s">
        <v>93</v>
      </c>
      <c r="R22" s="49" t="s">
        <v>93</v>
      </c>
      <c r="S22" s="49" t="s">
        <v>93</v>
      </c>
      <c r="T22" s="49" t="s">
        <v>93</v>
      </c>
      <c r="U22" s="49" t="s">
        <v>93</v>
      </c>
      <c r="V22" s="48" t="s">
        <v>93</v>
      </c>
      <c r="W22" s="49" t="s">
        <v>93</v>
      </c>
      <c r="X22" s="49" t="s">
        <v>93</v>
      </c>
      <c r="Y22" s="50" t="s">
        <v>93</v>
      </c>
      <c r="AB22" s="148" t="str">
        <f t="shared" ca="1" si="1"/>
        <v/>
      </c>
      <c r="AC22" s="148" t="str">
        <f t="shared" ca="1" si="2"/>
        <v/>
      </c>
    </row>
  </sheetData>
  <autoFilter ref="A2:H22" xr:uid="{6D6EA9E7-E586-4D43-9BB7-51119011CD78}"/>
  <mergeCells count="2">
    <mergeCell ref="I1:Y1"/>
    <mergeCell ref="AB1:AC1"/>
  </mergeCells>
  <conditionalFormatting sqref="AB3:AC22">
    <cfRule type="cellIs" dxfId="0" priority="1" operator="equal">
      <formula>"Forthcoming"</formula>
    </cfRule>
  </conditionalFormatting>
  <hyperlinks>
    <hyperlink ref="B1" location="'Table 2'!A1" display="Back to map" xr:uid="{72D3B88E-857C-4B8C-A426-7BB33BB24B6B}"/>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C417C-E92C-4803-A6CE-8417CD32ED1B}">
  <dimension ref="A1:M23"/>
  <sheetViews>
    <sheetView showZeros="0" zoomScaleNormal="100" workbookViewId="0">
      <pane xSplit="8" ySplit="3" topLeftCell="I4" activePane="bottomRight" state="frozen"/>
      <selection activeCell="C1" sqref="C1"/>
      <selection pane="topRight" activeCell="C1" sqref="C1"/>
      <selection pane="bottomLeft" activeCell="C1" sqref="C1"/>
      <selection pane="bottomRight" activeCell="K2" sqref="K2"/>
    </sheetView>
  </sheetViews>
  <sheetFormatPr defaultRowHeight="12.5" x14ac:dyDescent="0.25"/>
  <cols>
    <col min="2" max="2" width="9.7265625" customWidth="1"/>
    <col min="3" max="4" width="8.7265625" hidden="1" customWidth="1"/>
    <col min="9" max="10" width="13.453125" customWidth="1"/>
    <col min="11" max="13" width="36.453125" customWidth="1"/>
  </cols>
  <sheetData>
    <row r="1" spans="1:13" ht="26.5" thickBot="1" x14ac:dyDescent="0.35">
      <c r="B1" s="53" t="s">
        <v>542</v>
      </c>
      <c r="C1" s="2"/>
      <c r="D1" s="2"/>
      <c r="E1" s="2"/>
      <c r="F1" s="2"/>
      <c r="G1" s="2"/>
      <c r="H1" s="2"/>
      <c r="I1" s="223" t="s">
        <v>41</v>
      </c>
      <c r="J1" s="224"/>
      <c r="K1" s="2"/>
      <c r="L1" s="2"/>
      <c r="M1" s="2"/>
    </row>
    <row r="2" spans="1:13" ht="21" x14ac:dyDescent="0.5">
      <c r="C2" s="2"/>
      <c r="D2" s="2"/>
      <c r="E2" s="1" t="s">
        <v>42</v>
      </c>
      <c r="F2" s="2"/>
      <c r="G2" s="2"/>
      <c r="H2" s="2"/>
      <c r="I2" s="225" t="s">
        <v>29</v>
      </c>
      <c r="J2" s="226"/>
      <c r="K2" s="51" t="s">
        <v>662</v>
      </c>
      <c r="L2" s="51" t="s">
        <v>30</v>
      </c>
      <c r="M2" s="51" t="s">
        <v>31</v>
      </c>
    </row>
    <row r="3" spans="1:13" ht="26.5" thickBot="1" x14ac:dyDescent="0.3">
      <c r="B3" s="52" t="s">
        <v>34</v>
      </c>
      <c r="C3" s="8" t="str">
        <f>'Table 1'!B3</f>
        <v>Duplicate?</v>
      </c>
      <c r="D3" s="8" t="str">
        <f>'Table 1'!C3</f>
        <v>List</v>
      </c>
      <c r="E3" s="8" t="str">
        <f>'Table 1'!D3</f>
        <v>Substance Group</v>
      </c>
      <c r="F3" s="8" t="str">
        <f>'Table 1'!E3</f>
        <v>Category</v>
      </c>
      <c r="G3" s="8" t="str">
        <f>'Table 1'!F3</f>
        <v>Substance name</v>
      </c>
      <c r="H3" s="19" t="str">
        <f>'Table 1'!G3</f>
        <v>CASNo.</v>
      </c>
      <c r="I3" s="25" t="s">
        <v>525</v>
      </c>
      <c r="J3" s="35" t="s">
        <v>526</v>
      </c>
      <c r="K3" s="41" t="s">
        <v>527</v>
      </c>
      <c r="L3" s="41" t="s">
        <v>528</v>
      </c>
      <c r="M3" s="41" t="s">
        <v>527</v>
      </c>
    </row>
    <row r="4" spans="1:13" ht="13" x14ac:dyDescent="0.3">
      <c r="B4" s="21">
        <f>IF(COUNTIF(I4:M4,"-")&lt;COUNTA(I4:M4),1,0)</f>
        <v>0</v>
      </c>
      <c r="C4" s="5">
        <f>'Table 1'!B4</f>
        <v>0</v>
      </c>
      <c r="D4" s="5">
        <f>'Table 1'!C4</f>
        <v>1</v>
      </c>
      <c r="E4" s="5" t="str">
        <f>'Table 1'!D4</f>
        <v>Anilines</v>
      </c>
      <c r="F4" s="5" t="str">
        <f>'Table 1'!E4</f>
        <v>A</v>
      </c>
      <c r="G4" s="5" t="str">
        <f>'Table 1'!F4</f>
        <v>MOCA</v>
      </c>
      <c r="H4" s="12" t="str">
        <f>'Table 1'!G4</f>
        <v>101-14-4</v>
      </c>
      <c r="I4" s="13" t="s">
        <v>93</v>
      </c>
      <c r="J4" s="23" t="s">
        <v>93</v>
      </c>
      <c r="K4" s="28" t="s">
        <v>93</v>
      </c>
      <c r="L4" s="28" t="s">
        <v>93</v>
      </c>
      <c r="M4" s="29" t="s">
        <v>93</v>
      </c>
    </row>
    <row r="5" spans="1:13" ht="13" x14ac:dyDescent="0.3">
      <c r="B5" s="21">
        <f t="shared" ref="B5:B23" si="0">IF(COUNTIF(I5:M5,"-")&lt;COUNTA(I5:M5),1,0)</f>
        <v>0</v>
      </c>
      <c r="C5" s="5">
        <f>'Table 1'!B5</f>
        <v>0</v>
      </c>
      <c r="D5" s="5">
        <f>'Table 1'!C5</f>
        <v>1</v>
      </c>
      <c r="E5" s="5" t="str">
        <f>'Table 1'!D5</f>
        <v>Anilines</v>
      </c>
      <c r="F5" s="5" t="str">
        <f>'Table 1'!E5</f>
        <v>A</v>
      </c>
      <c r="G5" s="5" t="str">
        <f>'Table 1'!F5</f>
        <v>MDA</v>
      </c>
      <c r="H5" s="12" t="str">
        <f>'Table 1'!G5</f>
        <v>101-77-9</v>
      </c>
      <c r="I5" s="17" t="s">
        <v>93</v>
      </c>
      <c r="J5" s="5" t="s">
        <v>93</v>
      </c>
      <c r="K5" s="30" t="s">
        <v>93</v>
      </c>
      <c r="L5" s="30" t="s">
        <v>93</v>
      </c>
      <c r="M5" s="31" t="s">
        <v>93</v>
      </c>
    </row>
    <row r="6" spans="1:13" ht="13" x14ac:dyDescent="0.3">
      <c r="B6" s="21">
        <f t="shared" si="0"/>
        <v>0</v>
      </c>
      <c r="C6" s="5">
        <f>'Table 1'!B6</f>
        <v>0</v>
      </c>
      <c r="D6" s="5">
        <f>'Table 1'!C6</f>
        <v>1</v>
      </c>
      <c r="E6" s="5" t="str">
        <f>'Table 1'!D6</f>
        <v>Anilines</v>
      </c>
      <c r="F6" s="5" t="str">
        <f>'Table 1'!E6</f>
        <v>B</v>
      </c>
      <c r="G6" s="5" t="str">
        <f>'Table 1'!F6</f>
        <v>o-toluidine</v>
      </c>
      <c r="H6" s="12" t="str">
        <f>'Table 1'!G6</f>
        <v>95-53-4</v>
      </c>
      <c r="I6" s="17" t="s">
        <v>93</v>
      </c>
      <c r="J6" s="5" t="s">
        <v>93</v>
      </c>
      <c r="K6" s="30" t="s">
        <v>93</v>
      </c>
      <c r="L6" s="30" t="s">
        <v>93</v>
      </c>
      <c r="M6" s="31" t="s">
        <v>93</v>
      </c>
    </row>
    <row r="7" spans="1:13" ht="13" x14ac:dyDescent="0.3">
      <c r="B7" s="21">
        <f t="shared" si="0"/>
        <v>1</v>
      </c>
      <c r="C7" s="5">
        <f>'Table 1'!B7</f>
        <v>0</v>
      </c>
      <c r="D7" s="5">
        <f>'Table 1'!C7</f>
        <v>1</v>
      </c>
      <c r="E7" s="5" t="str">
        <f>'Table 1'!D7</f>
        <v>Anilines</v>
      </c>
      <c r="F7" s="5" t="str">
        <f>'Table 1'!E7</f>
        <v>B</v>
      </c>
      <c r="G7" s="5" t="str">
        <f>'Table 1'!F7</f>
        <v xml:space="preserve">Aniline  </v>
      </c>
      <c r="H7" s="12" t="str">
        <f>'Table 1'!G7</f>
        <v>62-53-3</v>
      </c>
      <c r="I7" s="17" t="s">
        <v>206</v>
      </c>
      <c r="J7" s="5" t="s">
        <v>529</v>
      </c>
      <c r="K7" s="30" t="s">
        <v>93</v>
      </c>
      <c r="L7" s="30" t="s">
        <v>93</v>
      </c>
      <c r="M7" s="31" t="s">
        <v>93</v>
      </c>
    </row>
    <row r="8" spans="1:13" ht="13" x14ac:dyDescent="0.3">
      <c r="A8" s="55" t="s">
        <v>545</v>
      </c>
      <c r="B8" s="21">
        <f t="shared" si="0"/>
        <v>1</v>
      </c>
      <c r="C8" s="5">
        <f>'Table 1'!B8</f>
        <v>0</v>
      </c>
      <c r="D8" s="5">
        <f>'Table 1'!C8</f>
        <v>1</v>
      </c>
      <c r="E8" s="5" t="str">
        <f>'Table 1'!D8</f>
        <v>Anilines</v>
      </c>
      <c r="F8" s="5" t="str">
        <f>'Table 1'!E8</f>
        <v>B</v>
      </c>
      <c r="G8" s="5" t="str">
        <f>'Table 1'!F8</f>
        <v>diisocyanates (mDI/TDI)</v>
      </c>
      <c r="H8" s="12" t="str">
        <f>'Table 1'!G8</f>
        <v>101-68-8</v>
      </c>
      <c r="I8" s="17" t="s">
        <v>530</v>
      </c>
      <c r="J8" s="5" t="s">
        <v>206</v>
      </c>
      <c r="K8" s="30" t="s">
        <v>93</v>
      </c>
      <c r="L8" s="30" t="s">
        <v>93</v>
      </c>
      <c r="M8" s="31" t="s">
        <v>93</v>
      </c>
    </row>
    <row r="9" spans="1:13" ht="13" x14ac:dyDescent="0.3">
      <c r="A9" s="55" t="s">
        <v>545</v>
      </c>
      <c r="B9" s="21">
        <f t="shared" si="0"/>
        <v>1</v>
      </c>
      <c r="C9" s="5" t="str">
        <f>'Table 1'!B9</f>
        <v>Y</v>
      </c>
      <c r="D9" s="5">
        <f>'Table 1'!C9</f>
        <v>1</v>
      </c>
      <c r="E9" s="5" t="str">
        <f>'Table 1'!D9</f>
        <v>Anilines</v>
      </c>
      <c r="F9" s="5" t="str">
        <f>'Table 1'!E9</f>
        <v>B</v>
      </c>
      <c r="G9" s="5" t="str">
        <f>'Table 1'!F9</f>
        <v>diisocyanates (mDI/TDI)</v>
      </c>
      <c r="H9" s="18" t="str">
        <f>'Table 1'!G9</f>
        <v>584-84-9</v>
      </c>
      <c r="I9" s="17" t="s">
        <v>531</v>
      </c>
      <c r="J9" s="5" t="s">
        <v>531</v>
      </c>
      <c r="K9" s="30" t="s">
        <v>93</v>
      </c>
      <c r="L9" s="30" t="s">
        <v>93</v>
      </c>
      <c r="M9" s="31" t="s">
        <v>93</v>
      </c>
    </row>
    <row r="10" spans="1:13" ht="13" x14ac:dyDescent="0.3">
      <c r="A10" s="55" t="s">
        <v>545</v>
      </c>
      <c r="B10" s="21">
        <f t="shared" si="0"/>
        <v>0</v>
      </c>
      <c r="C10" s="5" t="str">
        <f>'Table 1'!B10</f>
        <v>Y</v>
      </c>
      <c r="D10" s="5">
        <f>'Table 1'!C10</f>
        <v>1</v>
      </c>
      <c r="E10" s="5" t="str">
        <f>'Table 1'!D10</f>
        <v>Anilines</v>
      </c>
      <c r="F10" s="5" t="str">
        <f>'Table 1'!E10</f>
        <v>B</v>
      </c>
      <c r="G10" s="5" t="str">
        <f>'Table 1'!F10</f>
        <v>diisocyanates (mDI/TDI)</v>
      </c>
      <c r="H10" s="18" t="str">
        <f>'Table 1'!G10</f>
        <v>91-08-07</v>
      </c>
      <c r="I10" s="17" t="s">
        <v>93</v>
      </c>
      <c r="J10" s="5" t="s">
        <v>93</v>
      </c>
      <c r="K10" s="30" t="s">
        <v>93</v>
      </c>
      <c r="L10" s="30" t="s">
        <v>93</v>
      </c>
      <c r="M10" s="31" t="s">
        <v>93</v>
      </c>
    </row>
    <row r="11" spans="1:13" ht="13" x14ac:dyDescent="0.3">
      <c r="B11" s="21">
        <f t="shared" si="0"/>
        <v>1</v>
      </c>
      <c r="C11" s="5">
        <f>'Table 1'!B11</f>
        <v>0</v>
      </c>
      <c r="D11" s="5">
        <f>'Table 1'!C11</f>
        <v>1</v>
      </c>
      <c r="E11" s="5" t="str">
        <f>'Table 1'!D11</f>
        <v>Anilines</v>
      </c>
      <c r="F11" s="5" t="str">
        <f>'Table 1'!E11</f>
        <v>B</v>
      </c>
      <c r="G11" s="5" t="str">
        <f>'Table 1'!F11</f>
        <v xml:space="preserve">paracetamol </v>
      </c>
      <c r="H11" s="12" t="str">
        <f>'Table 1'!G11</f>
        <v>103-90-2</v>
      </c>
      <c r="I11" s="17" t="s">
        <v>206</v>
      </c>
      <c r="J11" s="5" t="s">
        <v>532</v>
      </c>
      <c r="K11" s="30" t="s">
        <v>93</v>
      </c>
      <c r="L11" s="30" t="s">
        <v>93</v>
      </c>
      <c r="M11" s="31" t="s">
        <v>93</v>
      </c>
    </row>
    <row r="12" spans="1:13" ht="13" x14ac:dyDescent="0.3">
      <c r="B12" s="21">
        <f t="shared" si="0"/>
        <v>1</v>
      </c>
      <c r="C12" s="5">
        <f>'Table 1'!B12</f>
        <v>0</v>
      </c>
      <c r="D12" s="5">
        <f>'Table 1'!C12</f>
        <v>1</v>
      </c>
      <c r="E12" s="5" t="str">
        <f>'Table 1'!D12</f>
        <v>Anilines</v>
      </c>
      <c r="F12" s="5" t="str">
        <f>'Table 1'!E12</f>
        <v>C</v>
      </c>
      <c r="G12" s="5" t="str">
        <f>'Table 1'!F12</f>
        <v xml:space="preserve">p-PDA </v>
      </c>
      <c r="H12" s="12" t="str">
        <f>'Table 1'!G12</f>
        <v>106-50-3</v>
      </c>
      <c r="I12" s="17" t="s">
        <v>206</v>
      </c>
      <c r="J12" s="5" t="s">
        <v>533</v>
      </c>
      <c r="K12" s="30" t="s">
        <v>93</v>
      </c>
      <c r="L12" s="30" t="s">
        <v>93</v>
      </c>
      <c r="M12" s="31" t="s">
        <v>93</v>
      </c>
    </row>
    <row r="13" spans="1:13" ht="13" x14ac:dyDescent="0.3">
      <c r="B13" s="21">
        <f t="shared" si="0"/>
        <v>0</v>
      </c>
      <c r="C13" s="5">
        <f>'Table 1'!B13</f>
        <v>0</v>
      </c>
      <c r="D13" s="5">
        <f>'Table 1'!C13</f>
        <v>1</v>
      </c>
      <c r="E13" s="5" t="str">
        <f>'Table 1'!D13</f>
        <v>Anilines</v>
      </c>
      <c r="F13" s="5" t="str">
        <f>'Table 1'!E13</f>
        <v>C</v>
      </c>
      <c r="G13" s="5" t="str">
        <f>'Table 1'!F13</f>
        <v>p-toluidine</v>
      </c>
      <c r="H13" s="12" t="str">
        <f>'Table 1'!G13</f>
        <v>106-49-0</v>
      </c>
      <c r="I13" s="17" t="s">
        <v>93</v>
      </c>
      <c r="J13" s="5" t="s">
        <v>93</v>
      </c>
      <c r="K13" s="30" t="s">
        <v>93</v>
      </c>
      <c r="L13" s="30" t="s">
        <v>93</v>
      </c>
      <c r="M13" s="31" t="s">
        <v>93</v>
      </c>
    </row>
    <row r="14" spans="1:13" ht="13" x14ac:dyDescent="0.3">
      <c r="B14" s="21">
        <f t="shared" si="0"/>
        <v>0</v>
      </c>
      <c r="C14" s="5">
        <f>'Table 1'!B14</f>
        <v>0</v>
      </c>
      <c r="D14" s="5">
        <f>'Table 1'!C14</f>
        <v>1</v>
      </c>
      <c r="E14" s="5" t="str">
        <f>'Table 1'!D14</f>
        <v>Anilines</v>
      </c>
      <c r="F14" s="5" t="str">
        <f>'Table 1'!E14</f>
        <v>D</v>
      </c>
      <c r="G14" s="5" t="str">
        <f>'Table 1'!F14</f>
        <v>1,3-diphenylguanidine</v>
      </c>
      <c r="H14" s="12" t="str">
        <f>'Table 1'!G14</f>
        <v>102-67-7</v>
      </c>
      <c r="I14" s="17" t="s">
        <v>93</v>
      </c>
      <c r="J14" s="5" t="s">
        <v>93</v>
      </c>
      <c r="K14" s="30" t="s">
        <v>93</v>
      </c>
      <c r="L14" s="30" t="s">
        <v>93</v>
      </c>
      <c r="M14" s="31" t="s">
        <v>93</v>
      </c>
    </row>
    <row r="15" spans="1:13" ht="13" x14ac:dyDescent="0.3">
      <c r="B15" s="21">
        <f t="shared" si="0"/>
        <v>0</v>
      </c>
      <c r="C15" s="5">
        <f>'Table 1'!B15</f>
        <v>0</v>
      </c>
      <c r="D15" s="5">
        <f>'Table 1'!C15</f>
        <v>1</v>
      </c>
      <c r="E15" s="5" t="str">
        <f>'Table 1'!D15</f>
        <v>Anilines</v>
      </c>
      <c r="F15" s="5" t="str">
        <f>'Table 1'!E15</f>
        <v>D</v>
      </c>
      <c r="G15" s="5" t="str">
        <f>'Table 1'!F15</f>
        <v>4,4-oxodianiline</v>
      </c>
      <c r="H15" s="12" t="str">
        <f>'Table 1'!G15</f>
        <v>101-80-4</v>
      </c>
      <c r="I15" s="17" t="s">
        <v>93</v>
      </c>
      <c r="J15" s="5" t="s">
        <v>93</v>
      </c>
      <c r="K15" s="30" t="s">
        <v>93</v>
      </c>
      <c r="L15" s="30" t="s">
        <v>93</v>
      </c>
      <c r="M15" s="31" t="s">
        <v>93</v>
      </c>
    </row>
    <row r="16" spans="1:13" ht="13" x14ac:dyDescent="0.3">
      <c r="B16" s="21">
        <f t="shared" si="0"/>
        <v>1</v>
      </c>
      <c r="C16" s="5">
        <f>'Table 1'!B16</f>
        <v>0</v>
      </c>
      <c r="D16" s="5">
        <f>'Table 1'!C16</f>
        <v>1</v>
      </c>
      <c r="E16" s="5" t="str">
        <f>'Table 1'!D16</f>
        <v>Anilines</v>
      </c>
      <c r="F16" s="5" t="str">
        <f>'Table 1'!E16</f>
        <v>D</v>
      </c>
      <c r="G16" s="5" t="str">
        <f>'Table 1'!F16</f>
        <v>N,N-diethylaniline</v>
      </c>
      <c r="H16" s="12" t="str">
        <f>'Table 1'!G16</f>
        <v>91-66-7</v>
      </c>
      <c r="I16" s="17" t="s">
        <v>206</v>
      </c>
      <c r="J16" s="5" t="s">
        <v>534</v>
      </c>
      <c r="K16" s="30" t="s">
        <v>93</v>
      </c>
      <c r="L16" s="30" t="s">
        <v>93</v>
      </c>
      <c r="M16" s="31" t="s">
        <v>93</v>
      </c>
    </row>
    <row r="17" spans="2:13" ht="13" x14ac:dyDescent="0.3">
      <c r="B17" s="21">
        <f t="shared" si="0"/>
        <v>1</v>
      </c>
      <c r="C17" s="5">
        <f>'Table 1'!B17</f>
        <v>0</v>
      </c>
      <c r="D17" s="5">
        <f>'Table 1'!C17</f>
        <v>1</v>
      </c>
      <c r="E17" s="5" t="str">
        <f>'Table 1'!D17</f>
        <v>Anilines</v>
      </c>
      <c r="F17" s="5" t="str">
        <f>'Table 1'!E17</f>
        <v>D</v>
      </c>
      <c r="G17" s="5" t="str">
        <f>'Table 1'!F17</f>
        <v>N-1-naphthylaniline</v>
      </c>
      <c r="H17" s="12" t="str">
        <f>'Table 1'!G17</f>
        <v>90-30-2</v>
      </c>
      <c r="I17" s="17" t="s">
        <v>206</v>
      </c>
      <c r="J17" s="5" t="s">
        <v>535</v>
      </c>
      <c r="K17" s="30" t="s">
        <v>93</v>
      </c>
      <c r="L17" s="30" t="s">
        <v>93</v>
      </c>
      <c r="M17" s="31" t="s">
        <v>93</v>
      </c>
    </row>
    <row r="18" spans="2:13" ht="13" x14ac:dyDescent="0.3">
      <c r="B18" s="21">
        <f t="shared" si="0"/>
        <v>1</v>
      </c>
      <c r="C18" s="5">
        <f>'Table 1'!B18</f>
        <v>0</v>
      </c>
      <c r="D18" s="5">
        <f>'Table 1'!C18</f>
        <v>1</v>
      </c>
      <c r="E18" s="5" t="str">
        <f>'Table 1'!D18</f>
        <v>Anilines</v>
      </c>
      <c r="F18" s="5" t="str">
        <f>'Table 1'!E18</f>
        <v>D</v>
      </c>
      <c r="G18" s="5" t="str">
        <f>'Table 1'!F18</f>
        <v>N-ethyl-N-[2-[1-(2-methylpropoxy)ethoxy]ethyl]-4-(phenylazo)aniline</v>
      </c>
      <c r="H18" s="12" t="str">
        <f>'Table 1'!G18</f>
        <v>34432-92-3</v>
      </c>
      <c r="I18" s="17" t="s">
        <v>206</v>
      </c>
      <c r="J18" s="5" t="s">
        <v>536</v>
      </c>
      <c r="K18" s="30" t="s">
        <v>93</v>
      </c>
      <c r="L18" s="30" t="s">
        <v>93</v>
      </c>
      <c r="M18" s="31" t="s">
        <v>93</v>
      </c>
    </row>
    <row r="19" spans="2:13" ht="13" x14ac:dyDescent="0.3">
      <c r="B19" s="21">
        <f t="shared" si="0"/>
        <v>1</v>
      </c>
      <c r="C19" s="5">
        <f>'Table 1'!B19</f>
        <v>0</v>
      </c>
      <c r="D19" s="5">
        <f>'Table 1'!C19</f>
        <v>1</v>
      </c>
      <c r="E19" s="5" t="str">
        <f>'Table 1'!D19</f>
        <v>Anilines</v>
      </c>
      <c r="F19" s="5" t="str">
        <f>'Table 1'!E19</f>
        <v>D</v>
      </c>
      <c r="G19" s="5" t="str">
        <f>'Table 1'!F19</f>
        <v>p-(2,3-epoxypropoxy)-N,N-bis(2,3-epoxypropyl)aniline, m-(2,3-epoxypropoxy)-N,N-bis(2,3-epoxypropyl)aniline</v>
      </c>
      <c r="H19" s="12" t="str">
        <f>'Table 1'!G19</f>
        <v>5026-74-4</v>
      </c>
      <c r="I19" s="17" t="s">
        <v>206</v>
      </c>
      <c r="J19" s="5" t="s">
        <v>537</v>
      </c>
      <c r="K19" s="30" t="s">
        <v>93</v>
      </c>
      <c r="L19" s="30" t="s">
        <v>93</v>
      </c>
      <c r="M19" s="31" t="s">
        <v>93</v>
      </c>
    </row>
    <row r="20" spans="2:13" ht="13" x14ac:dyDescent="0.3">
      <c r="B20" s="21">
        <f t="shared" si="0"/>
        <v>1</v>
      </c>
      <c r="C20" s="5" t="str">
        <f>'Table 1'!B20</f>
        <v>Y</v>
      </c>
      <c r="D20" s="5">
        <f>'Table 1'!C20</f>
        <v>1</v>
      </c>
      <c r="E20" s="5" t="str">
        <f>'Table 1'!D20</f>
        <v>Anilines</v>
      </c>
      <c r="F20" s="5" t="str">
        <f>'Table 1'!E20</f>
        <v>D</v>
      </c>
      <c r="G20" s="5" t="str">
        <f>'Table 1'!F20</f>
        <v>p-(2,3-epoxypropoxy)-N,N-bis(2,3-epoxypropyl)aniline, m-(2,3-epoxypropoxy)-N,N-bis(2,3-epoxypropyl)aniline</v>
      </c>
      <c r="H20" s="18" t="str">
        <f>'Table 1'!G20</f>
        <v>71604-74-5</v>
      </c>
      <c r="I20" s="17" t="s">
        <v>206</v>
      </c>
      <c r="J20" s="5" t="s">
        <v>538</v>
      </c>
      <c r="K20" s="30" t="s">
        <v>93</v>
      </c>
      <c r="L20" s="30" t="s">
        <v>93</v>
      </c>
      <c r="M20" s="31" t="s">
        <v>93</v>
      </c>
    </row>
    <row r="21" spans="2:13" ht="13" x14ac:dyDescent="0.3">
      <c r="B21" s="21">
        <f t="shared" si="0"/>
        <v>1</v>
      </c>
      <c r="C21" s="5">
        <f>'Table 1'!B21</f>
        <v>0</v>
      </c>
      <c r="D21" s="5">
        <f>'Table 1'!C21</f>
        <v>1</v>
      </c>
      <c r="E21" s="5" t="str">
        <f>'Table 1'!D21</f>
        <v>Anilines</v>
      </c>
      <c r="F21" s="5" t="str">
        <f>'Table 1'!E21</f>
        <v>D</v>
      </c>
      <c r="G21" s="5" t="str">
        <f>'Table 1'!F21</f>
        <v>1,1'-(p-tolylimino)dipropan-2-ol</v>
      </c>
      <c r="H21" s="12" t="str">
        <f>'Table 1'!G21</f>
        <v>38668-48-3</v>
      </c>
      <c r="I21" s="17" t="s">
        <v>206</v>
      </c>
      <c r="J21" s="5" t="s">
        <v>539</v>
      </c>
      <c r="K21" s="30" t="s">
        <v>93</v>
      </c>
      <c r="L21" s="30" t="s">
        <v>93</v>
      </c>
      <c r="M21" s="31" t="s">
        <v>93</v>
      </c>
    </row>
    <row r="22" spans="2:13" ht="13" x14ac:dyDescent="0.3">
      <c r="B22" s="21">
        <f t="shared" si="0"/>
        <v>1</v>
      </c>
      <c r="C22" s="5">
        <f>'Table 1'!B22</f>
        <v>0</v>
      </c>
      <c r="D22" s="5">
        <f>'Table 1'!C22</f>
        <v>1</v>
      </c>
      <c r="E22" s="5" t="str">
        <f>'Table 1'!D22</f>
        <v>Anilines</v>
      </c>
      <c r="F22" s="5" t="str">
        <f>'Table 1'!E22</f>
        <v>D</v>
      </c>
      <c r="G22" s="5" t="str">
        <f>'Table 1'!F22</f>
        <v>dapsone</v>
      </c>
      <c r="H22" s="12" t="str">
        <f>'Table 1'!G22</f>
        <v>80-08-0</v>
      </c>
      <c r="I22" s="17" t="s">
        <v>540</v>
      </c>
      <c r="J22" s="5" t="s">
        <v>541</v>
      </c>
      <c r="K22" s="30" t="s">
        <v>93</v>
      </c>
      <c r="L22" s="30" t="s">
        <v>93</v>
      </c>
      <c r="M22" s="31" t="s">
        <v>93</v>
      </c>
    </row>
    <row r="23" spans="2:13" ht="13" x14ac:dyDescent="0.3">
      <c r="B23" s="21">
        <f t="shared" si="0"/>
        <v>0</v>
      </c>
      <c r="C23" s="5">
        <f>'Table 1'!B23</f>
        <v>0</v>
      </c>
      <c r="D23" s="5">
        <f>'Table 1'!C23</f>
        <v>1</v>
      </c>
      <c r="E23" s="5" t="str">
        <f>'Table 1'!D23</f>
        <v>Anilines</v>
      </c>
      <c r="F23" s="5" t="str">
        <f>'Table 1'!E23</f>
        <v>E</v>
      </c>
      <c r="G23" s="5" t="str">
        <f>'Table 1'!F23</f>
        <v>other unspecified/ unidentified aniline compounds</v>
      </c>
      <c r="H23" s="12">
        <f>'Table 1'!G23</f>
        <v>0</v>
      </c>
      <c r="I23" s="17" t="s">
        <v>93</v>
      </c>
      <c r="J23" s="5" t="s">
        <v>93</v>
      </c>
      <c r="K23" s="30" t="s">
        <v>93</v>
      </c>
      <c r="L23" s="30" t="s">
        <v>93</v>
      </c>
      <c r="M23" s="31" t="s">
        <v>93</v>
      </c>
    </row>
  </sheetData>
  <autoFilter ref="A3:H23" xr:uid="{5628EF2D-6093-44DD-8A0C-5640A7508EF1}"/>
  <mergeCells count="2">
    <mergeCell ref="I1:J1"/>
    <mergeCell ref="I2:J2"/>
  </mergeCells>
  <hyperlinks>
    <hyperlink ref="B1" location="'Table 2'!A1" display="Back to map" xr:uid="{E6B28015-2B6E-4154-95A6-521F36AFA238}"/>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88857-F332-43AB-A4D3-CBAFC5F6E46C}">
  <dimension ref="A1:AF22"/>
  <sheetViews>
    <sheetView zoomScaleNormal="100" workbookViewId="0">
      <pane xSplit="8" ySplit="2" topLeftCell="V3" activePane="bottomRight" state="frozen"/>
      <selection pane="topRight" activeCell="I1" sqref="I1"/>
      <selection pane="bottomLeft" activeCell="A3" sqref="A3"/>
      <selection pane="bottomRight" activeCell="AE3" sqref="AE3:AE22"/>
    </sheetView>
  </sheetViews>
  <sheetFormatPr defaultColWidth="55.7265625" defaultRowHeight="13" x14ac:dyDescent="0.3"/>
  <cols>
    <col min="1" max="1" width="5.54296875" style="57" customWidth="1"/>
    <col min="2" max="2" width="8.26953125" style="57" customWidth="1"/>
    <col min="3" max="3" width="4.7265625" style="57" hidden="1" customWidth="1"/>
    <col min="4" max="4" width="4.453125" style="57" hidden="1" customWidth="1"/>
    <col min="5" max="5" width="9.7265625" style="57" customWidth="1"/>
    <col min="6" max="6" width="6.81640625" style="57" customWidth="1"/>
    <col min="7" max="7" width="27.81640625" style="57" customWidth="1"/>
    <col min="8" max="8" width="16.81640625" style="57" customWidth="1"/>
    <col min="9" max="9" width="15.81640625" style="57" customWidth="1"/>
    <col min="10" max="10" width="16" style="57" customWidth="1"/>
    <col min="11" max="11" width="16.1796875" style="57" customWidth="1"/>
    <col min="12" max="12" width="16.453125" style="57" customWidth="1"/>
    <col min="13" max="13" width="16.54296875" style="57" customWidth="1"/>
    <col min="14" max="14" width="15.54296875" style="57" customWidth="1"/>
    <col min="15" max="15" width="15.453125" style="57" customWidth="1"/>
    <col min="16" max="16" width="15.26953125" style="57" customWidth="1"/>
    <col min="17" max="17" width="15.1796875" style="57" customWidth="1"/>
    <col min="18" max="19" width="14.26953125" style="57" customWidth="1"/>
    <col min="20" max="20" width="15.1796875" style="57" customWidth="1"/>
    <col min="21" max="21" width="13.1796875" style="57" customWidth="1"/>
    <col min="22" max="22" width="13.81640625" style="57" customWidth="1"/>
    <col min="23" max="23" width="13" style="57" customWidth="1"/>
    <col min="24" max="25" width="14.453125" style="57" customWidth="1"/>
    <col min="26" max="26" width="12.7265625" style="57" customWidth="1"/>
    <col min="27" max="27" width="15" style="57" customWidth="1"/>
    <col min="28" max="28" width="14.453125" style="57" customWidth="1"/>
    <col min="29" max="29" width="14.81640625" style="57" customWidth="1"/>
    <col min="30" max="30" width="14.26953125" style="57" customWidth="1"/>
    <col min="31" max="31" width="13.81640625" style="57" customWidth="1"/>
    <col min="32" max="32" width="16" style="57" customWidth="1"/>
    <col min="33" max="16384" width="55.7265625" style="57"/>
  </cols>
  <sheetData>
    <row r="1" spans="1:32" ht="31.5" customHeight="1" thickBot="1" x14ac:dyDescent="0.55000000000000004">
      <c r="B1" s="53" t="s">
        <v>542</v>
      </c>
      <c r="E1" s="1" t="s">
        <v>623</v>
      </c>
      <c r="I1" s="56" t="s">
        <v>546</v>
      </c>
      <c r="J1" s="56" t="s">
        <v>547</v>
      </c>
      <c r="K1" s="58" t="s">
        <v>548</v>
      </c>
      <c r="L1" s="56" t="s">
        <v>549</v>
      </c>
      <c r="M1" s="56" t="s">
        <v>550</v>
      </c>
      <c r="N1" s="58" t="s">
        <v>551</v>
      </c>
      <c r="O1" s="68" t="s">
        <v>552</v>
      </c>
      <c r="P1" s="56" t="s">
        <v>553</v>
      </c>
      <c r="Q1" s="68" t="s">
        <v>554</v>
      </c>
      <c r="R1" s="56" t="s">
        <v>555</v>
      </c>
      <c r="S1" s="58" t="s">
        <v>556</v>
      </c>
      <c r="T1" s="59" t="s">
        <v>557</v>
      </c>
      <c r="U1" s="59" t="s">
        <v>558</v>
      </c>
      <c r="V1" s="59" t="s">
        <v>559</v>
      </c>
      <c r="W1" s="69" t="s">
        <v>560</v>
      </c>
      <c r="X1" s="69" t="s">
        <v>561</v>
      </c>
      <c r="Y1" s="69" t="s">
        <v>562</v>
      </c>
      <c r="Z1" s="69" t="s">
        <v>563</v>
      </c>
      <c r="AA1" s="60" t="s">
        <v>564</v>
      </c>
      <c r="AB1" s="60" t="s">
        <v>565</v>
      </c>
      <c r="AC1" s="60" t="s">
        <v>566</v>
      </c>
      <c r="AD1" s="59" t="s">
        <v>567</v>
      </c>
      <c r="AE1" s="59" t="s">
        <v>568</v>
      </c>
      <c r="AF1" s="60" t="s">
        <v>569</v>
      </c>
    </row>
    <row r="2" spans="1:32" s="61" customFormat="1" ht="105.5" thickBot="1" x14ac:dyDescent="0.35">
      <c r="B2" s="52" t="s">
        <v>34</v>
      </c>
      <c r="C2" s="3" t="s">
        <v>570</v>
      </c>
      <c r="D2" s="3" t="s">
        <v>44</v>
      </c>
      <c r="E2" s="3" t="s">
        <v>45</v>
      </c>
      <c r="F2" s="3" t="s">
        <v>46</v>
      </c>
      <c r="G2" s="3" t="s">
        <v>47</v>
      </c>
      <c r="H2" s="3" t="s">
        <v>571</v>
      </c>
      <c r="I2" s="111" t="s">
        <v>572</v>
      </c>
      <c r="J2" s="111" t="s">
        <v>573</v>
      </c>
      <c r="K2" s="111" t="s">
        <v>574</v>
      </c>
      <c r="L2" s="111" t="s">
        <v>575</v>
      </c>
      <c r="M2" s="111" t="s">
        <v>576</v>
      </c>
      <c r="N2" s="112" t="s">
        <v>577</v>
      </c>
      <c r="O2" s="111" t="s">
        <v>578</v>
      </c>
      <c r="P2" s="111" t="s">
        <v>579</v>
      </c>
      <c r="Q2" s="111" t="s">
        <v>580</v>
      </c>
      <c r="R2" s="111" t="s">
        <v>581</v>
      </c>
      <c r="S2" s="111" t="s">
        <v>582</v>
      </c>
      <c r="T2" s="113" t="s">
        <v>583</v>
      </c>
      <c r="U2" s="113" t="s">
        <v>584</v>
      </c>
      <c r="V2" s="114" t="s">
        <v>585</v>
      </c>
      <c r="W2" s="113" t="s">
        <v>586</v>
      </c>
      <c r="X2" s="113" t="s">
        <v>587</v>
      </c>
      <c r="Y2" s="113" t="s">
        <v>588</v>
      </c>
      <c r="Z2" s="113" t="s">
        <v>589</v>
      </c>
      <c r="AA2" s="115" t="s">
        <v>590</v>
      </c>
      <c r="AB2" s="115" t="s">
        <v>591</v>
      </c>
      <c r="AC2" s="115" t="s">
        <v>592</v>
      </c>
      <c r="AD2" s="116" t="s">
        <v>593</v>
      </c>
      <c r="AE2" s="116" t="s">
        <v>594</v>
      </c>
      <c r="AF2" s="117" t="s">
        <v>595</v>
      </c>
    </row>
    <row r="3" spans="1:32" x14ac:dyDescent="0.3">
      <c r="A3" s="62"/>
      <c r="B3" s="63">
        <f>IF(COUNT(I3:AF3,"")&lt;COUNTA(I3:AF3),1,0)</f>
        <v>1</v>
      </c>
      <c r="C3" s="70"/>
      <c r="D3" s="70">
        <v>1</v>
      </c>
      <c r="E3" s="70" t="s">
        <v>53</v>
      </c>
      <c r="F3" s="70" t="s">
        <v>54</v>
      </c>
      <c r="G3" s="70" t="s">
        <v>55</v>
      </c>
      <c r="H3" s="110" t="s">
        <v>56</v>
      </c>
      <c r="I3" s="118"/>
      <c r="J3" s="119"/>
      <c r="K3" s="119"/>
      <c r="L3" s="120" t="s">
        <v>596</v>
      </c>
      <c r="M3" s="119"/>
      <c r="N3" s="119"/>
      <c r="O3" s="119"/>
      <c r="P3" s="119"/>
      <c r="Q3" s="119"/>
      <c r="R3" s="119"/>
      <c r="S3" s="119"/>
      <c r="T3" s="119"/>
      <c r="U3" s="119"/>
      <c r="V3" s="119"/>
      <c r="W3" s="119"/>
      <c r="X3" s="119"/>
      <c r="Y3" s="119"/>
      <c r="Z3" s="119"/>
      <c r="AA3" s="119"/>
      <c r="AB3" s="119"/>
      <c r="AC3" s="119"/>
      <c r="AD3" s="119"/>
      <c r="AE3" s="119"/>
      <c r="AF3" s="121"/>
    </row>
    <row r="4" spans="1:32" x14ac:dyDescent="0.3">
      <c r="A4" s="62"/>
      <c r="B4" s="63">
        <f t="shared" ref="B4:B22" si="0">IF(COUNT(I4:AF4,"")&lt;COUNTA(I4:AF4),1,0)</f>
        <v>1</v>
      </c>
      <c r="C4" s="70"/>
      <c r="D4" s="70">
        <v>1</v>
      </c>
      <c r="E4" s="70" t="s">
        <v>53</v>
      </c>
      <c r="F4" s="70" t="s">
        <v>54</v>
      </c>
      <c r="G4" s="70" t="s">
        <v>61</v>
      </c>
      <c r="H4" s="110" t="s">
        <v>62</v>
      </c>
      <c r="I4" s="122"/>
      <c r="J4" s="70"/>
      <c r="K4" s="70"/>
      <c r="L4" s="71" t="s">
        <v>596</v>
      </c>
      <c r="M4" s="70"/>
      <c r="N4" s="70"/>
      <c r="O4" s="70"/>
      <c r="P4" s="70"/>
      <c r="Q4" s="70"/>
      <c r="R4" s="70"/>
      <c r="S4" s="70"/>
      <c r="T4" s="70"/>
      <c r="U4" s="70"/>
      <c r="V4" s="70"/>
      <c r="W4" s="70"/>
      <c r="X4" s="70"/>
      <c r="Y4" s="70"/>
      <c r="Z4" s="70"/>
      <c r="AA4" s="70"/>
      <c r="AB4" s="70"/>
      <c r="AC4" s="70"/>
      <c r="AD4" s="70"/>
      <c r="AE4" s="70"/>
      <c r="AF4" s="123"/>
    </row>
    <row r="5" spans="1:32" x14ac:dyDescent="0.3">
      <c r="A5" s="62"/>
      <c r="B5" s="63">
        <f t="shared" si="0"/>
        <v>1</v>
      </c>
      <c r="C5" s="70"/>
      <c r="D5" s="70">
        <v>1</v>
      </c>
      <c r="E5" s="70" t="s">
        <v>53</v>
      </c>
      <c r="F5" s="70" t="s">
        <v>67</v>
      </c>
      <c r="G5" s="70" t="s">
        <v>68</v>
      </c>
      <c r="H5" s="110" t="s">
        <v>69</v>
      </c>
      <c r="I5" s="122"/>
      <c r="J5" s="70"/>
      <c r="K5" s="70"/>
      <c r="L5" s="71" t="s">
        <v>596</v>
      </c>
      <c r="M5" s="70"/>
      <c r="N5" s="70"/>
      <c r="O5" s="70"/>
      <c r="P5" s="70"/>
      <c r="Q5" s="70"/>
      <c r="R5" s="70"/>
      <c r="S5" s="70"/>
      <c r="T5" s="70"/>
      <c r="U5" s="70"/>
      <c r="V5" s="70"/>
      <c r="W5" s="70"/>
      <c r="X5" s="70"/>
      <c r="Y5" s="70"/>
      <c r="Z5" s="70"/>
      <c r="AA5" s="70"/>
      <c r="AB5" s="70"/>
      <c r="AC5" s="70"/>
      <c r="AD5" s="70"/>
      <c r="AE5" s="70"/>
      <c r="AF5" s="123"/>
    </row>
    <row r="6" spans="1:32" x14ac:dyDescent="0.3">
      <c r="A6" s="62"/>
      <c r="B6" s="63">
        <f t="shared" si="0"/>
        <v>1</v>
      </c>
      <c r="C6" s="70"/>
      <c r="D6" s="70">
        <v>1</v>
      </c>
      <c r="E6" s="70" t="s">
        <v>53</v>
      </c>
      <c r="F6" s="70" t="s">
        <v>67</v>
      </c>
      <c r="G6" s="70" t="s">
        <v>74</v>
      </c>
      <c r="H6" s="110" t="s">
        <v>75</v>
      </c>
      <c r="I6" s="122"/>
      <c r="J6" s="70"/>
      <c r="K6" s="70"/>
      <c r="L6" s="71" t="s">
        <v>596</v>
      </c>
      <c r="M6" s="70"/>
      <c r="N6" s="70"/>
      <c r="O6" s="70"/>
      <c r="P6" s="70"/>
      <c r="Q6" s="70"/>
      <c r="R6" s="70"/>
      <c r="S6" s="70"/>
      <c r="T6" s="70"/>
      <c r="U6" s="70"/>
      <c r="V6" s="70"/>
      <c r="W6" s="70"/>
      <c r="X6" s="70"/>
      <c r="Y6" s="70"/>
      <c r="Z6" s="70"/>
      <c r="AA6" s="70"/>
      <c r="AB6" s="70"/>
      <c r="AC6" s="70"/>
      <c r="AD6" s="70"/>
      <c r="AE6" s="70"/>
      <c r="AF6" s="123"/>
    </row>
    <row r="7" spans="1:32" s="66" customFormat="1" x14ac:dyDescent="0.3">
      <c r="A7" s="64" t="s">
        <v>545</v>
      </c>
      <c r="B7" s="65">
        <f t="shared" si="0"/>
        <v>1</v>
      </c>
      <c r="C7" s="72"/>
      <c r="D7" s="72">
        <v>1</v>
      </c>
      <c r="E7" s="72" t="s">
        <v>53</v>
      </c>
      <c r="F7" s="72" t="s">
        <v>67</v>
      </c>
      <c r="G7" s="72" t="s">
        <v>80</v>
      </c>
      <c r="H7" s="67" t="s">
        <v>81</v>
      </c>
      <c r="I7" s="124"/>
      <c r="J7" s="72"/>
      <c r="K7" s="72"/>
      <c r="L7" s="72" t="s">
        <v>597</v>
      </c>
      <c r="M7" s="72" t="s">
        <v>598</v>
      </c>
      <c r="N7" s="72"/>
      <c r="O7" s="72"/>
      <c r="P7" s="72" t="s">
        <v>599</v>
      </c>
      <c r="Q7" s="72" t="s">
        <v>599</v>
      </c>
      <c r="R7" s="72"/>
      <c r="S7" s="72"/>
      <c r="T7" s="72"/>
      <c r="U7" s="72"/>
      <c r="V7" s="72"/>
      <c r="W7" s="72"/>
      <c r="X7" s="72"/>
      <c r="Y7" s="72"/>
      <c r="Z7" s="72"/>
      <c r="AA7" s="72"/>
      <c r="AB7" s="72"/>
      <c r="AC7" s="72"/>
      <c r="AD7" s="72"/>
      <c r="AE7" s="72" t="s">
        <v>86</v>
      </c>
      <c r="AF7" s="125"/>
    </row>
    <row r="8" spans="1:32" s="66" customFormat="1" x14ac:dyDescent="0.3">
      <c r="A8" s="64" t="s">
        <v>545</v>
      </c>
      <c r="B8" s="65">
        <f t="shared" si="0"/>
        <v>1</v>
      </c>
      <c r="C8" s="72" t="s">
        <v>86</v>
      </c>
      <c r="D8" s="72">
        <v>1</v>
      </c>
      <c r="E8" s="72" t="s">
        <v>53</v>
      </c>
      <c r="F8" s="72" t="s">
        <v>67</v>
      </c>
      <c r="G8" s="72" t="s">
        <v>80</v>
      </c>
      <c r="H8" s="67" t="s">
        <v>87</v>
      </c>
      <c r="I8" s="124"/>
      <c r="J8" s="72"/>
      <c r="K8" s="72"/>
      <c r="L8" s="73" t="s">
        <v>596</v>
      </c>
      <c r="M8" s="72" t="s">
        <v>598</v>
      </c>
      <c r="N8" s="72"/>
      <c r="O8" s="72"/>
      <c r="P8" s="72" t="s">
        <v>599</v>
      </c>
      <c r="Q8" s="72" t="s">
        <v>599</v>
      </c>
      <c r="R8" s="72"/>
      <c r="S8" s="72"/>
      <c r="T8" s="72"/>
      <c r="U8" s="72"/>
      <c r="V8" s="72"/>
      <c r="W8" s="72"/>
      <c r="X8" s="72"/>
      <c r="Y8" s="72"/>
      <c r="Z8" s="72"/>
      <c r="AA8" s="72"/>
      <c r="AB8" s="72"/>
      <c r="AC8" s="72" t="s">
        <v>600</v>
      </c>
      <c r="AD8" s="72"/>
      <c r="AE8" s="74" t="s">
        <v>86</v>
      </c>
      <c r="AF8" s="125"/>
    </row>
    <row r="9" spans="1:32" s="66" customFormat="1" x14ac:dyDescent="0.3">
      <c r="A9" s="64" t="s">
        <v>545</v>
      </c>
      <c r="B9" s="65">
        <f>IF(COUNT(I9:AF9,"")&lt;COUNTA(I9:AF9),1,0)</f>
        <v>0</v>
      </c>
      <c r="C9" s="72" t="s">
        <v>86</v>
      </c>
      <c r="D9" s="72">
        <v>1</v>
      </c>
      <c r="E9" s="72" t="s">
        <v>53</v>
      </c>
      <c r="F9" s="72" t="s">
        <v>67</v>
      </c>
      <c r="G9" s="72" t="s">
        <v>80</v>
      </c>
      <c r="H9" s="67" t="s">
        <v>92</v>
      </c>
      <c r="I9" s="124"/>
      <c r="J9" s="72"/>
      <c r="K9" s="72"/>
      <c r="L9" s="72"/>
      <c r="M9" s="72"/>
      <c r="N9" s="72"/>
      <c r="O9" s="72"/>
      <c r="P9" s="72"/>
      <c r="Q9" s="72"/>
      <c r="R9" s="72"/>
      <c r="S9" s="72"/>
      <c r="T9" s="72"/>
      <c r="U9" s="72"/>
      <c r="V9" s="72"/>
      <c r="W9" s="72"/>
      <c r="X9" s="72"/>
      <c r="Y9" s="72"/>
      <c r="Z9" s="72"/>
      <c r="AA9" s="72"/>
      <c r="AB9" s="72"/>
      <c r="AC9" s="72"/>
      <c r="AD9" s="72"/>
      <c r="AE9" s="72"/>
      <c r="AF9" s="125"/>
    </row>
    <row r="10" spans="1:32" s="66" customFormat="1" x14ac:dyDescent="0.3">
      <c r="A10" s="62"/>
      <c r="B10" s="65">
        <f t="shared" si="0"/>
        <v>1</v>
      </c>
      <c r="C10" s="72"/>
      <c r="D10" s="72">
        <v>1</v>
      </c>
      <c r="E10" s="72" t="s">
        <v>53</v>
      </c>
      <c r="F10" s="72" t="s">
        <v>67</v>
      </c>
      <c r="G10" s="72" t="s">
        <v>94</v>
      </c>
      <c r="H10" s="67" t="s">
        <v>95</v>
      </c>
      <c r="I10" s="124"/>
      <c r="J10" s="72"/>
      <c r="K10" s="72"/>
      <c r="L10" s="72" t="s">
        <v>86</v>
      </c>
      <c r="M10" s="72"/>
      <c r="N10" s="72"/>
      <c r="O10" s="72"/>
      <c r="P10" s="72" t="s">
        <v>601</v>
      </c>
      <c r="Q10" s="72" t="s">
        <v>601</v>
      </c>
      <c r="R10" s="72"/>
      <c r="S10" s="72"/>
      <c r="T10" s="72"/>
      <c r="U10" s="72"/>
      <c r="V10" s="72"/>
      <c r="W10" s="72"/>
      <c r="X10" s="72"/>
      <c r="Y10" s="72"/>
      <c r="Z10" s="72"/>
      <c r="AA10" s="72"/>
      <c r="AB10" s="72"/>
      <c r="AC10" s="72"/>
      <c r="AD10" s="72"/>
      <c r="AE10" s="72"/>
      <c r="AF10" s="125"/>
    </row>
    <row r="11" spans="1:32" s="66" customFormat="1" x14ac:dyDescent="0.3">
      <c r="A11" s="62"/>
      <c r="B11" s="65">
        <f t="shared" si="0"/>
        <v>1</v>
      </c>
      <c r="C11" s="72"/>
      <c r="D11" s="72">
        <v>1</v>
      </c>
      <c r="E11" s="72" t="s">
        <v>53</v>
      </c>
      <c r="F11" s="72" t="s">
        <v>100</v>
      </c>
      <c r="G11" s="72" t="s">
        <v>101</v>
      </c>
      <c r="H11" s="67" t="s">
        <v>102</v>
      </c>
      <c r="I11" s="124"/>
      <c r="J11" s="72"/>
      <c r="K11" s="72"/>
      <c r="L11" s="73" t="s">
        <v>602</v>
      </c>
      <c r="M11" s="72"/>
      <c r="N11" s="72"/>
      <c r="O11" s="72"/>
      <c r="P11" s="72"/>
      <c r="Q11" s="72"/>
      <c r="R11" s="72"/>
      <c r="S11" s="72"/>
      <c r="T11" s="72"/>
      <c r="U11" s="72"/>
      <c r="V11" s="72"/>
      <c r="W11" s="72"/>
      <c r="X11" s="72"/>
      <c r="Y11" s="72"/>
      <c r="Z11" s="72"/>
      <c r="AA11" s="72"/>
      <c r="AB11" s="72"/>
      <c r="AC11" s="72"/>
      <c r="AD11" s="72"/>
      <c r="AE11" s="72"/>
      <c r="AF11" s="125"/>
    </row>
    <row r="12" spans="1:32" s="66" customFormat="1" x14ac:dyDescent="0.3">
      <c r="A12" s="62"/>
      <c r="B12" s="65">
        <f t="shared" si="0"/>
        <v>1</v>
      </c>
      <c r="C12" s="72"/>
      <c r="D12" s="72">
        <v>1</v>
      </c>
      <c r="E12" s="72" t="s">
        <v>53</v>
      </c>
      <c r="F12" s="72" t="s">
        <v>100</v>
      </c>
      <c r="G12" s="72" t="s">
        <v>107</v>
      </c>
      <c r="H12" s="67" t="s">
        <v>108</v>
      </c>
      <c r="I12" s="124"/>
      <c r="J12" s="72"/>
      <c r="K12" s="72"/>
      <c r="L12" s="73" t="s">
        <v>596</v>
      </c>
      <c r="M12" s="72"/>
      <c r="N12" s="72"/>
      <c r="O12" s="72"/>
      <c r="P12" s="72"/>
      <c r="Q12" s="72"/>
      <c r="R12" s="72"/>
      <c r="S12" s="72"/>
      <c r="T12" s="72"/>
      <c r="U12" s="72"/>
      <c r="V12" s="72"/>
      <c r="W12" s="72"/>
      <c r="X12" s="72"/>
      <c r="Y12" s="72"/>
      <c r="Z12" s="72"/>
      <c r="AA12" s="72"/>
      <c r="AB12" s="72"/>
      <c r="AC12" s="72"/>
      <c r="AD12" s="72"/>
      <c r="AE12" s="72"/>
      <c r="AF12" s="125"/>
    </row>
    <row r="13" spans="1:32" s="66" customFormat="1" x14ac:dyDescent="0.3">
      <c r="A13" s="62"/>
      <c r="B13" s="65">
        <f t="shared" si="0"/>
        <v>0</v>
      </c>
      <c r="C13" s="72"/>
      <c r="D13" s="72">
        <v>1</v>
      </c>
      <c r="E13" s="72" t="s">
        <v>53</v>
      </c>
      <c r="F13" s="72" t="s">
        <v>113</v>
      </c>
      <c r="G13" s="72" t="s">
        <v>114</v>
      </c>
      <c r="H13" s="67" t="s">
        <v>115</v>
      </c>
      <c r="I13" s="124"/>
      <c r="J13" s="72"/>
      <c r="K13" s="72"/>
      <c r="L13" s="72"/>
      <c r="M13" s="72"/>
      <c r="N13" s="72"/>
      <c r="O13" s="72"/>
      <c r="P13" s="72"/>
      <c r="Q13" s="72"/>
      <c r="R13" s="72"/>
      <c r="S13" s="72"/>
      <c r="T13" s="72"/>
      <c r="U13" s="72"/>
      <c r="V13" s="72"/>
      <c r="W13" s="72"/>
      <c r="X13" s="72"/>
      <c r="Y13" s="72"/>
      <c r="Z13" s="72"/>
      <c r="AA13" s="72"/>
      <c r="AB13" s="72"/>
      <c r="AC13" s="72"/>
      <c r="AD13" s="72"/>
      <c r="AE13" s="72"/>
      <c r="AF13" s="125"/>
    </row>
    <row r="14" spans="1:32" s="66" customFormat="1" x14ac:dyDescent="0.3">
      <c r="A14" s="62"/>
      <c r="B14" s="65">
        <f t="shared" si="0"/>
        <v>1</v>
      </c>
      <c r="C14" s="72"/>
      <c r="D14" s="72">
        <v>1</v>
      </c>
      <c r="E14" s="72" t="s">
        <v>53</v>
      </c>
      <c r="F14" s="72" t="s">
        <v>113</v>
      </c>
      <c r="G14" s="72" t="s">
        <v>116</v>
      </c>
      <c r="H14" s="67" t="s">
        <v>117</v>
      </c>
      <c r="I14" s="124"/>
      <c r="J14" s="72"/>
      <c r="K14" s="72"/>
      <c r="L14" s="73" t="s">
        <v>596</v>
      </c>
      <c r="M14" s="72"/>
      <c r="N14" s="72"/>
      <c r="O14" s="75"/>
      <c r="P14" s="72"/>
      <c r="Q14" s="72"/>
      <c r="R14" s="72"/>
      <c r="S14" s="72"/>
      <c r="T14" s="72"/>
      <c r="U14" s="72"/>
      <c r="V14" s="72"/>
      <c r="W14" s="72"/>
      <c r="X14" s="72"/>
      <c r="Y14" s="72"/>
      <c r="Z14" s="72"/>
      <c r="AA14" s="72"/>
      <c r="AB14" s="72"/>
      <c r="AC14" s="72"/>
      <c r="AD14" s="72"/>
      <c r="AE14" s="72"/>
      <c r="AF14" s="125"/>
    </row>
    <row r="15" spans="1:32" s="66" customFormat="1" x14ac:dyDescent="0.3">
      <c r="A15" s="62"/>
      <c r="B15" s="65">
        <f t="shared" si="0"/>
        <v>0</v>
      </c>
      <c r="C15" s="72"/>
      <c r="D15" s="72">
        <v>1</v>
      </c>
      <c r="E15" s="72" t="s">
        <v>53</v>
      </c>
      <c r="F15" s="72" t="s">
        <v>113</v>
      </c>
      <c r="G15" s="72" t="s">
        <v>122</v>
      </c>
      <c r="H15" s="67" t="s">
        <v>123</v>
      </c>
      <c r="I15" s="124"/>
      <c r="J15" s="72"/>
      <c r="K15" s="72"/>
      <c r="L15" s="72"/>
      <c r="M15" s="72"/>
      <c r="N15" s="72"/>
      <c r="O15" s="72"/>
      <c r="P15" s="72"/>
      <c r="Q15" s="72"/>
      <c r="R15" s="72"/>
      <c r="S15" s="72"/>
      <c r="T15" s="72"/>
      <c r="U15" s="72"/>
      <c r="V15" s="72"/>
      <c r="W15" s="72"/>
      <c r="X15" s="72"/>
      <c r="Y15" s="72"/>
      <c r="Z15" s="72"/>
      <c r="AA15" s="72"/>
      <c r="AB15" s="72"/>
      <c r="AC15" s="72"/>
      <c r="AD15" s="72"/>
      <c r="AE15" s="72"/>
      <c r="AF15" s="125"/>
    </row>
    <row r="16" spans="1:32" s="66" customFormat="1" x14ac:dyDescent="0.3">
      <c r="A16" s="62"/>
      <c r="B16" s="65">
        <f t="shared" si="0"/>
        <v>0</v>
      </c>
      <c r="C16" s="72"/>
      <c r="D16" s="72">
        <v>1</v>
      </c>
      <c r="E16" s="72" t="s">
        <v>53</v>
      </c>
      <c r="F16" s="72" t="s">
        <v>113</v>
      </c>
      <c r="G16" s="72" t="s">
        <v>128</v>
      </c>
      <c r="H16" s="67" t="s">
        <v>129</v>
      </c>
      <c r="I16" s="124"/>
      <c r="J16" s="72"/>
      <c r="K16" s="72"/>
      <c r="L16" s="72"/>
      <c r="M16" s="72"/>
      <c r="N16" s="72"/>
      <c r="O16" s="72"/>
      <c r="P16" s="72"/>
      <c r="Q16" s="72"/>
      <c r="R16" s="72"/>
      <c r="S16" s="72"/>
      <c r="T16" s="72"/>
      <c r="U16" s="72"/>
      <c r="V16" s="72"/>
      <c r="W16" s="72"/>
      <c r="X16" s="72"/>
      <c r="Y16" s="72"/>
      <c r="Z16" s="72"/>
      <c r="AA16" s="72"/>
      <c r="AB16" s="72"/>
      <c r="AC16" s="72"/>
      <c r="AD16" s="72"/>
      <c r="AE16" s="72"/>
      <c r="AF16" s="125"/>
    </row>
    <row r="17" spans="1:32" s="66" customFormat="1" x14ac:dyDescent="0.3">
      <c r="A17" s="62"/>
      <c r="B17" s="65">
        <f t="shared" si="0"/>
        <v>0</v>
      </c>
      <c r="C17" s="72"/>
      <c r="D17" s="72">
        <v>1</v>
      </c>
      <c r="E17" s="72" t="s">
        <v>53</v>
      </c>
      <c r="F17" s="72" t="s">
        <v>113</v>
      </c>
      <c r="G17" s="72" t="s">
        <v>134</v>
      </c>
      <c r="H17" s="67" t="s">
        <v>135</v>
      </c>
      <c r="I17" s="124"/>
      <c r="J17" s="72"/>
      <c r="K17" s="72"/>
      <c r="L17" s="72"/>
      <c r="M17" s="72"/>
      <c r="N17" s="72"/>
      <c r="O17" s="72"/>
      <c r="P17" s="72"/>
      <c r="Q17" s="72"/>
      <c r="R17" s="72"/>
      <c r="S17" s="72"/>
      <c r="T17" s="72"/>
      <c r="U17" s="72"/>
      <c r="V17" s="72"/>
      <c r="W17" s="72"/>
      <c r="X17" s="72"/>
      <c r="Y17" s="72"/>
      <c r="Z17" s="72"/>
      <c r="AA17" s="72"/>
      <c r="AB17" s="72"/>
      <c r="AC17" s="72"/>
      <c r="AD17" s="72"/>
      <c r="AE17" s="72"/>
      <c r="AF17" s="125"/>
    </row>
    <row r="18" spans="1:32" s="66" customFormat="1" x14ac:dyDescent="0.3">
      <c r="A18" s="62"/>
      <c r="B18" s="65">
        <f t="shared" si="0"/>
        <v>0</v>
      </c>
      <c r="C18" s="72"/>
      <c r="D18" s="72">
        <v>1</v>
      </c>
      <c r="E18" s="72" t="s">
        <v>53</v>
      </c>
      <c r="F18" s="72" t="s">
        <v>113</v>
      </c>
      <c r="G18" s="72" t="s">
        <v>140</v>
      </c>
      <c r="H18" s="67" t="s">
        <v>141</v>
      </c>
      <c r="I18" s="124"/>
      <c r="J18" s="72"/>
      <c r="K18" s="72"/>
      <c r="L18" s="72"/>
      <c r="M18" s="72"/>
      <c r="N18" s="72"/>
      <c r="O18" s="72"/>
      <c r="P18" s="72"/>
      <c r="Q18" s="72"/>
      <c r="R18" s="72"/>
      <c r="S18" s="72"/>
      <c r="T18" s="72"/>
      <c r="U18" s="72"/>
      <c r="V18" s="72"/>
      <c r="W18" s="72"/>
      <c r="X18" s="72"/>
      <c r="Y18" s="72"/>
      <c r="Z18" s="72"/>
      <c r="AA18" s="72"/>
      <c r="AB18" s="72"/>
      <c r="AC18" s="72"/>
      <c r="AD18" s="72"/>
      <c r="AE18" s="72"/>
      <c r="AF18" s="125"/>
    </row>
    <row r="19" spans="1:32" s="66" customFormat="1" x14ac:dyDescent="0.3">
      <c r="A19" s="62"/>
      <c r="B19" s="65">
        <f t="shared" si="0"/>
        <v>0</v>
      </c>
      <c r="C19" s="72" t="s">
        <v>86</v>
      </c>
      <c r="D19" s="72">
        <v>1</v>
      </c>
      <c r="E19" s="72" t="s">
        <v>53</v>
      </c>
      <c r="F19" s="72" t="s">
        <v>113</v>
      </c>
      <c r="G19" s="72" t="s">
        <v>140</v>
      </c>
      <c r="H19" s="67" t="s">
        <v>146</v>
      </c>
      <c r="I19" s="124"/>
      <c r="J19" s="72"/>
      <c r="K19" s="72"/>
      <c r="L19" s="72"/>
      <c r="M19" s="72"/>
      <c r="N19" s="72"/>
      <c r="O19" s="72"/>
      <c r="P19" s="72"/>
      <c r="Q19" s="72"/>
      <c r="R19" s="72"/>
      <c r="S19" s="72"/>
      <c r="T19" s="72"/>
      <c r="U19" s="72"/>
      <c r="V19" s="72"/>
      <c r="W19" s="72"/>
      <c r="X19" s="72"/>
      <c r="Y19" s="72"/>
      <c r="Z19" s="72"/>
      <c r="AA19" s="72"/>
      <c r="AB19" s="72"/>
      <c r="AC19" s="72"/>
      <c r="AD19" s="72"/>
      <c r="AE19" s="72"/>
      <c r="AF19" s="125"/>
    </row>
    <row r="20" spans="1:32" s="66" customFormat="1" x14ac:dyDescent="0.3">
      <c r="A20" s="62"/>
      <c r="B20" s="65">
        <f t="shared" si="0"/>
        <v>0</v>
      </c>
      <c r="C20" s="72"/>
      <c r="D20" s="72">
        <v>1</v>
      </c>
      <c r="E20" s="72" t="s">
        <v>53</v>
      </c>
      <c r="F20" s="72" t="s">
        <v>113</v>
      </c>
      <c r="G20" s="72" t="s">
        <v>151</v>
      </c>
      <c r="H20" s="67" t="s">
        <v>152</v>
      </c>
      <c r="I20" s="124"/>
      <c r="J20" s="72"/>
      <c r="K20" s="72"/>
      <c r="L20" s="72"/>
      <c r="M20" s="72"/>
      <c r="N20" s="72"/>
      <c r="O20" s="72"/>
      <c r="P20" s="72"/>
      <c r="Q20" s="72"/>
      <c r="R20" s="72"/>
      <c r="S20" s="72"/>
      <c r="T20" s="72"/>
      <c r="U20" s="72"/>
      <c r="V20" s="72"/>
      <c r="W20" s="72"/>
      <c r="X20" s="72"/>
      <c r="Y20" s="72"/>
      <c r="Z20" s="72"/>
      <c r="AA20" s="72"/>
      <c r="AB20" s="72"/>
      <c r="AC20" s="72"/>
      <c r="AD20" s="72"/>
      <c r="AE20" s="72"/>
      <c r="AF20" s="125"/>
    </row>
    <row r="21" spans="1:32" s="66" customFormat="1" x14ac:dyDescent="0.3">
      <c r="A21" s="62"/>
      <c r="B21" s="65">
        <f t="shared" si="0"/>
        <v>1</v>
      </c>
      <c r="C21" s="72"/>
      <c r="D21" s="72">
        <v>1</v>
      </c>
      <c r="E21" s="72" t="s">
        <v>53</v>
      </c>
      <c r="F21" s="72" t="s">
        <v>113</v>
      </c>
      <c r="G21" s="72" t="s">
        <v>157</v>
      </c>
      <c r="H21" s="67" t="s">
        <v>158</v>
      </c>
      <c r="I21" s="124"/>
      <c r="J21" s="72"/>
      <c r="K21" s="72"/>
      <c r="L21" s="72"/>
      <c r="M21" s="72"/>
      <c r="N21" s="72"/>
      <c r="O21" s="72"/>
      <c r="P21" s="72" t="s">
        <v>601</v>
      </c>
      <c r="Q21" s="72" t="s">
        <v>601</v>
      </c>
      <c r="R21" s="72"/>
      <c r="S21" s="72"/>
      <c r="T21" s="72"/>
      <c r="U21" s="72"/>
      <c r="V21" s="72"/>
      <c r="W21" s="72"/>
      <c r="X21" s="72"/>
      <c r="Y21" s="72"/>
      <c r="Z21" s="72"/>
      <c r="AA21" s="72"/>
      <c r="AB21" s="72"/>
      <c r="AC21" s="72"/>
      <c r="AD21" s="72"/>
      <c r="AE21" s="72"/>
      <c r="AF21" s="125"/>
    </row>
    <row r="22" spans="1:32" s="66" customFormat="1" x14ac:dyDescent="0.3">
      <c r="A22" s="62"/>
      <c r="B22" s="65">
        <f t="shared" si="0"/>
        <v>0</v>
      </c>
      <c r="C22" s="72"/>
      <c r="D22" s="72">
        <v>1</v>
      </c>
      <c r="E22" s="72" t="s">
        <v>53</v>
      </c>
      <c r="F22" s="72" t="s">
        <v>163</v>
      </c>
      <c r="G22" s="72" t="s">
        <v>164</v>
      </c>
      <c r="H22" s="67" t="s">
        <v>93</v>
      </c>
      <c r="I22" s="124"/>
      <c r="J22" s="72"/>
      <c r="K22" s="72"/>
      <c r="L22" s="72"/>
      <c r="M22" s="72"/>
      <c r="N22" s="72"/>
      <c r="O22" s="72"/>
      <c r="P22" s="72"/>
      <c r="Q22" s="72"/>
      <c r="R22" s="72"/>
      <c r="S22" s="72"/>
      <c r="T22" s="72"/>
      <c r="U22" s="72"/>
      <c r="V22" s="72"/>
      <c r="W22" s="72"/>
      <c r="X22" s="72"/>
      <c r="Y22" s="72"/>
      <c r="Z22" s="72"/>
      <c r="AA22" s="72"/>
      <c r="AB22" s="72"/>
      <c r="AC22" s="72"/>
      <c r="AD22" s="72"/>
      <c r="AE22" s="72"/>
      <c r="AF22" s="125"/>
    </row>
  </sheetData>
  <autoFilter ref="A2:H22" xr:uid="{89CE421E-64E3-4AFD-959D-5953B15B38A8}"/>
  <hyperlinks>
    <hyperlink ref="I1" r:id="rId1" xr:uid="{07AE0713-57C6-4458-A4D0-89A16ECFA04B}"/>
    <hyperlink ref="J1" r:id="rId2" xr:uid="{70E02594-6A74-4FC9-A4A4-CB67AE4C38C7}"/>
    <hyperlink ref="L1" r:id="rId3" xr:uid="{6DF3852F-8353-4706-8658-56FB99807240}"/>
    <hyperlink ref="M1" r:id="rId4" xr:uid="{C8926DE9-9C30-42B2-A99D-A5095D0D6EF7}"/>
    <hyperlink ref="P1" r:id="rId5" xr:uid="{33202A5C-13ED-430E-9A0A-C98B56EA36FD}"/>
    <hyperlink ref="T1" r:id="rId6" xr:uid="{F413E339-C17E-4F3F-9C95-33273856357F}"/>
    <hyperlink ref="R1" r:id="rId7" xr:uid="{BE0CEBD7-3AD8-44E1-959B-BF8E995E08D0}"/>
    <hyperlink ref="U1" r:id="rId8" xr:uid="{13A0432F-46F9-42D6-AA24-72DF41B08466}"/>
    <hyperlink ref="AA1" r:id="rId9" xr:uid="{4897F636-5E76-438D-B9B7-8982E8E83E60}"/>
    <hyperlink ref="AB1" r:id="rId10" xr:uid="{C4318137-2FF2-4CE0-A1FC-A5126F979843}"/>
    <hyperlink ref="AC1" r:id="rId11" xr:uid="{88EA094B-5118-4C29-BFC3-12B0E44C1C33}"/>
    <hyperlink ref="AD1" r:id="rId12" xr:uid="{C5B03E8D-AC45-4EA1-B815-15A9A1933D8F}"/>
    <hyperlink ref="AE1" r:id="rId13" xr:uid="{787F7F25-D4F6-49D6-B3A0-6A830BCFCCE2}"/>
    <hyperlink ref="AF1" r:id="rId14" xr:uid="{05A74B0C-A8BE-4DC8-9D47-C887EDF9291D}"/>
    <hyperlink ref="Z1" r:id="rId15" xr:uid="{2B7BBC1E-3F6C-4343-9D63-57B93C526712}"/>
    <hyperlink ref="Y1" r:id="rId16" xr:uid="{C557B38A-314A-4738-B76A-A31F21F36C5F}"/>
    <hyperlink ref="X1" r:id="rId17" xr:uid="{EC263D8B-9588-4293-802F-840E62CB2B67}"/>
    <hyperlink ref="W1" r:id="rId18" xr:uid="{3A78ACFF-C042-481C-A9B3-1F14AE3F5E53}"/>
    <hyperlink ref="V1" r:id="rId19" xr:uid="{C63C92D8-8A7C-47FB-951A-979C3D95DB17}"/>
    <hyperlink ref="Q1" r:id="rId20" xr:uid="{ECF461EA-8952-44C5-8AC2-1F0A269AF7A6}"/>
    <hyperlink ref="O1" r:id="rId21" xr:uid="{D8877215-759A-4B48-AA00-A4D498420DE2}"/>
    <hyperlink ref="N1" r:id="rId22" xr:uid="{C9929FC0-7FAF-4C96-B5F7-A7411B325E82}"/>
    <hyperlink ref="S1" r:id="rId23" xr:uid="{DC454E0F-DA74-4BC6-802E-FF7341E75963}"/>
    <hyperlink ref="K1" r:id="rId24" xr:uid="{2DB020C2-9ECC-4F53-ABC6-0BE5D7E43BEF}"/>
    <hyperlink ref="L3" r:id="rId25" xr:uid="{152C4507-A981-41C6-BBE1-7AC1BD139F9F}"/>
    <hyperlink ref="L4" r:id="rId26" xr:uid="{4DA0B03C-CD6B-4884-B04E-48371567AE8E}"/>
    <hyperlink ref="L5" r:id="rId27" xr:uid="{BDA7B4E5-F5DC-4D0F-9325-68CC0A04C5E5}"/>
    <hyperlink ref="L6" r:id="rId28" xr:uid="{EB36BF2B-2257-4E96-B8CB-52992D5CC15F}"/>
    <hyperlink ref="L11" r:id="rId29" xr:uid="{D6C6B1E5-51DB-4996-A525-8DD1DFB3235E}"/>
    <hyperlink ref="L12" r:id="rId30" xr:uid="{ED5DD629-9895-46C0-805B-5573DD593805}"/>
    <hyperlink ref="L14" r:id="rId31" xr:uid="{602EF2C7-AF64-462E-9541-A57AA5678322}"/>
    <hyperlink ref="V2" r:id="rId32" xr:uid="{85714CA5-77A5-4A92-9F13-D22495745352}"/>
    <hyperlink ref="L8" r:id="rId33" xr:uid="{28D79614-0D06-43F3-A1E4-8C91A2873BEB}"/>
    <hyperlink ref="B1" location="'Table 2'!A1" display="Back to map" xr:uid="{0AE68FB6-7E3C-43E3-9F03-D74A988DC37A}"/>
  </hyperlinks>
  <pageMargins left="0.7" right="0.7" top="0.75" bottom="0.75" header="0.3" footer="0.3"/>
  <pageSetup paperSize="9" orientation="portrait" r:id="rId34"/>
  <legacyDrawing r:id="rId3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82176-A019-4EB5-BB46-5AF8D7D8463E}">
  <dimension ref="A1:AF22"/>
  <sheetViews>
    <sheetView zoomScaleNormal="100" workbookViewId="0">
      <pane xSplit="8" ySplit="2" topLeftCell="K3" activePane="bottomRight" state="frozen"/>
      <selection pane="topRight" activeCell="I1" sqref="I1"/>
      <selection pane="bottomLeft" activeCell="A3" sqref="A3"/>
      <selection pane="bottomRight" activeCell="Q3" sqref="Q3:Q22"/>
    </sheetView>
  </sheetViews>
  <sheetFormatPr defaultColWidth="9.1796875" defaultRowHeight="14.5" x14ac:dyDescent="0.25"/>
  <cols>
    <col min="1" max="2" width="9.1796875" style="77"/>
    <col min="3" max="4" width="0" style="77" hidden="1" customWidth="1"/>
    <col min="5" max="5" width="8" style="77" customWidth="1"/>
    <col min="6" max="6" width="7.54296875" style="77" customWidth="1"/>
    <col min="7" max="7" width="28.81640625" style="77" customWidth="1"/>
    <col min="8" max="8" width="12.54296875" style="77" customWidth="1"/>
    <col min="9" max="9" width="26.54296875" style="77" hidden="1" customWidth="1"/>
    <col min="10" max="10" width="38.453125" style="77" hidden="1" customWidth="1"/>
    <col min="11" max="15" width="9.1796875" style="91" customWidth="1"/>
    <col min="16" max="16" width="9.1796875" style="92" customWidth="1"/>
    <col min="17" max="22" width="13.26953125" style="91" customWidth="1"/>
    <col min="23" max="23" width="9.1796875" style="77" customWidth="1"/>
    <col min="24" max="31" width="9.1796875" style="77"/>
    <col min="32" max="32" width="9.1796875" style="87"/>
    <col min="33" max="16384" width="9.1796875" style="77"/>
  </cols>
  <sheetData>
    <row r="1" spans="1:32" ht="28.5" thickBot="1" x14ac:dyDescent="0.55000000000000004">
      <c r="B1" s="53" t="s">
        <v>542</v>
      </c>
      <c r="E1" s="1" t="s">
        <v>627</v>
      </c>
      <c r="K1" s="227" t="s">
        <v>603</v>
      </c>
      <c r="L1" s="228"/>
      <c r="M1" s="228"/>
      <c r="N1" s="228"/>
      <c r="O1" s="228"/>
      <c r="P1" s="229"/>
      <c r="Q1" s="227" t="s">
        <v>624</v>
      </c>
      <c r="R1" s="228"/>
      <c r="S1" s="228"/>
      <c r="T1" s="228"/>
      <c r="U1" s="228"/>
      <c r="V1" s="230"/>
      <c r="W1" s="78"/>
      <c r="X1" s="78"/>
      <c r="Y1" s="78"/>
      <c r="Z1" s="78"/>
      <c r="AA1" s="78"/>
      <c r="AB1" s="78"/>
      <c r="AC1" s="78"/>
      <c r="AD1" s="78"/>
      <c r="AE1" s="78"/>
      <c r="AF1" s="79"/>
    </row>
    <row r="2" spans="1:32" s="80" customFormat="1" ht="103.5" thickBot="1" x14ac:dyDescent="0.3">
      <c r="B2" s="81" t="s">
        <v>34</v>
      </c>
      <c r="C2" s="8" t="s">
        <v>570</v>
      </c>
      <c r="D2" s="8" t="s">
        <v>44</v>
      </c>
      <c r="E2" s="3" t="s">
        <v>45</v>
      </c>
      <c r="F2" s="3" t="s">
        <v>46</v>
      </c>
      <c r="G2" s="3" t="s">
        <v>47</v>
      </c>
      <c r="H2" s="99" t="s">
        <v>571</v>
      </c>
      <c r="I2" s="106" t="s">
        <v>604</v>
      </c>
      <c r="J2" s="106" t="s">
        <v>605</v>
      </c>
      <c r="K2" s="107" t="s">
        <v>606</v>
      </c>
      <c r="L2" s="96" t="s">
        <v>519</v>
      </c>
      <c r="M2" s="96" t="s">
        <v>607</v>
      </c>
      <c r="N2" s="96" t="s">
        <v>608</v>
      </c>
      <c r="O2" s="96" t="s">
        <v>609</v>
      </c>
      <c r="P2" s="97" t="s">
        <v>610</v>
      </c>
      <c r="Q2" s="95" t="s">
        <v>611</v>
      </c>
      <c r="R2" s="96" t="s">
        <v>612</v>
      </c>
      <c r="S2" s="96" t="s">
        <v>613</v>
      </c>
      <c r="T2" s="96" t="s">
        <v>614</v>
      </c>
      <c r="U2" s="96" t="s">
        <v>615</v>
      </c>
      <c r="V2" s="98" t="s">
        <v>616</v>
      </c>
      <c r="W2" s="82"/>
      <c r="X2" s="82"/>
      <c r="Y2" s="82"/>
      <c r="Z2" s="82"/>
      <c r="AA2" s="82"/>
      <c r="AB2" s="82"/>
      <c r="AC2" s="82"/>
      <c r="AD2" s="82"/>
      <c r="AE2" s="82"/>
      <c r="AF2" s="82"/>
    </row>
    <row r="3" spans="1:32" s="76" customFormat="1" x14ac:dyDescent="0.25">
      <c r="A3" s="83"/>
      <c r="B3" s="84">
        <f>IF(COUNT(K3:V3,"")&lt;COUNTA(K3:V3),1,0)</f>
        <v>0</v>
      </c>
      <c r="C3" s="88"/>
      <c r="D3" s="88">
        <v>1</v>
      </c>
      <c r="E3" s="88" t="s">
        <v>53</v>
      </c>
      <c r="F3" s="88" t="s">
        <v>54</v>
      </c>
      <c r="G3" s="88" t="s">
        <v>55</v>
      </c>
      <c r="H3" s="109" t="s">
        <v>56</v>
      </c>
      <c r="I3" s="88"/>
      <c r="J3" s="88"/>
      <c r="K3" s="93"/>
      <c r="L3" s="93"/>
      <c r="M3" s="93"/>
      <c r="N3" s="93"/>
      <c r="O3" s="93"/>
      <c r="P3" s="94"/>
      <c r="Q3" s="93"/>
      <c r="R3" s="93"/>
      <c r="S3" s="93"/>
      <c r="T3" s="93"/>
      <c r="U3" s="93"/>
      <c r="V3" s="93"/>
      <c r="AF3" s="85"/>
    </row>
    <row r="4" spans="1:32" s="76" customFormat="1" x14ac:dyDescent="0.25">
      <c r="A4" s="83"/>
      <c r="B4" s="84">
        <f t="shared" ref="B4:B22" si="0">IF(COUNT(K4:V4,"")&lt;COUNTA(K4:V4),1,0)</f>
        <v>0</v>
      </c>
      <c r="C4" s="88"/>
      <c r="D4" s="88">
        <v>1</v>
      </c>
      <c r="E4" s="88" t="s">
        <v>53</v>
      </c>
      <c r="F4" s="88" t="s">
        <v>54</v>
      </c>
      <c r="G4" s="88" t="s">
        <v>61</v>
      </c>
      <c r="H4" s="109" t="s">
        <v>62</v>
      </c>
      <c r="I4" s="88"/>
      <c r="J4" s="88"/>
      <c r="K4" s="89"/>
      <c r="L4" s="89"/>
      <c r="M4" s="89"/>
      <c r="N4" s="89"/>
      <c r="O4" s="89"/>
      <c r="P4" s="90"/>
      <c r="Q4" s="89"/>
      <c r="R4" s="89"/>
      <c r="S4" s="89"/>
      <c r="T4" s="89"/>
      <c r="U4" s="89"/>
      <c r="V4" s="89"/>
      <c r="AF4" s="85"/>
    </row>
    <row r="5" spans="1:32" s="76" customFormat="1" x14ac:dyDescent="0.25">
      <c r="A5" s="83"/>
      <c r="B5" s="84">
        <f t="shared" si="0"/>
        <v>0</v>
      </c>
      <c r="C5" s="88"/>
      <c r="D5" s="88">
        <v>1</v>
      </c>
      <c r="E5" s="88" t="s">
        <v>53</v>
      </c>
      <c r="F5" s="88" t="s">
        <v>67</v>
      </c>
      <c r="G5" s="88" t="s">
        <v>68</v>
      </c>
      <c r="H5" s="109" t="s">
        <v>69</v>
      </c>
      <c r="I5" s="88"/>
      <c r="J5" s="88"/>
      <c r="K5" s="89"/>
      <c r="L5" s="89"/>
      <c r="M5" s="89"/>
      <c r="N5" s="89"/>
      <c r="O5" s="89"/>
      <c r="P5" s="90"/>
      <c r="Q5" s="89"/>
      <c r="R5" s="89"/>
      <c r="S5" s="89"/>
      <c r="T5" s="89"/>
      <c r="U5" s="89"/>
      <c r="V5" s="89"/>
      <c r="AF5" s="85"/>
    </row>
    <row r="6" spans="1:32" s="76" customFormat="1" x14ac:dyDescent="0.25">
      <c r="A6" s="83"/>
      <c r="B6" s="84">
        <f t="shared" si="0"/>
        <v>0</v>
      </c>
      <c r="C6" s="88"/>
      <c r="D6" s="88">
        <v>1</v>
      </c>
      <c r="E6" s="88" t="s">
        <v>53</v>
      </c>
      <c r="F6" s="88" t="s">
        <v>67</v>
      </c>
      <c r="G6" s="88" t="s">
        <v>74</v>
      </c>
      <c r="H6" s="109" t="s">
        <v>75</v>
      </c>
      <c r="I6" s="88"/>
      <c r="J6" s="88"/>
      <c r="K6" s="89"/>
      <c r="L6" s="89"/>
      <c r="M6" s="89"/>
      <c r="N6" s="89"/>
      <c r="O6" s="89"/>
      <c r="P6" s="90"/>
      <c r="Q6" s="89"/>
      <c r="R6" s="89"/>
      <c r="S6" s="89"/>
      <c r="T6" s="89"/>
      <c r="U6" s="89"/>
      <c r="V6" s="89"/>
      <c r="AF6" s="85"/>
    </row>
    <row r="7" spans="1:32" s="76" customFormat="1" x14ac:dyDescent="0.25">
      <c r="A7" s="86" t="s">
        <v>545</v>
      </c>
      <c r="B7" s="84">
        <f t="shared" si="0"/>
        <v>1</v>
      </c>
      <c r="C7" s="88"/>
      <c r="D7" s="88">
        <v>1</v>
      </c>
      <c r="E7" s="88" t="s">
        <v>53</v>
      </c>
      <c r="F7" s="88" t="s">
        <v>67</v>
      </c>
      <c r="G7" s="88" t="s">
        <v>80</v>
      </c>
      <c r="H7" s="109" t="s">
        <v>617</v>
      </c>
      <c r="I7" s="108" t="s">
        <v>618</v>
      </c>
      <c r="J7" s="88" t="s">
        <v>604</v>
      </c>
      <c r="K7" s="89" t="s">
        <v>86</v>
      </c>
      <c r="L7" s="89" t="s">
        <v>86</v>
      </c>
      <c r="M7" s="89" t="s">
        <v>86</v>
      </c>
      <c r="N7" s="89" t="s">
        <v>86</v>
      </c>
      <c r="O7" s="89" t="s">
        <v>86</v>
      </c>
      <c r="P7" s="90"/>
      <c r="Q7" s="89" t="s">
        <v>619</v>
      </c>
      <c r="R7" s="89"/>
      <c r="S7" s="89"/>
      <c r="T7" s="89"/>
      <c r="U7" s="89"/>
      <c r="V7" s="89"/>
      <c r="AF7" s="85"/>
    </row>
    <row r="8" spans="1:32" s="76" customFormat="1" x14ac:dyDescent="0.25">
      <c r="A8" s="86" t="s">
        <v>545</v>
      </c>
      <c r="B8" s="84">
        <f t="shared" si="0"/>
        <v>1</v>
      </c>
      <c r="C8" s="88" t="s">
        <v>86</v>
      </c>
      <c r="D8" s="88">
        <v>1</v>
      </c>
      <c r="E8" s="88" t="s">
        <v>53</v>
      </c>
      <c r="F8" s="88" t="s">
        <v>67</v>
      </c>
      <c r="G8" s="88" t="s">
        <v>80</v>
      </c>
      <c r="H8" s="109" t="s">
        <v>87</v>
      </c>
      <c r="I8" s="88" t="s">
        <v>620</v>
      </c>
      <c r="J8" s="88" t="s">
        <v>604</v>
      </c>
      <c r="K8" s="89" t="s">
        <v>86</v>
      </c>
      <c r="L8" s="89" t="s">
        <v>86</v>
      </c>
      <c r="M8" s="89" t="s">
        <v>86</v>
      </c>
      <c r="N8" s="89" t="s">
        <v>86</v>
      </c>
      <c r="O8" s="89" t="s">
        <v>86</v>
      </c>
      <c r="P8" s="89"/>
      <c r="Q8" s="89" t="s">
        <v>619</v>
      </c>
      <c r="R8" s="89"/>
      <c r="S8" s="89"/>
      <c r="T8" s="89"/>
      <c r="U8" s="89"/>
      <c r="V8" s="89"/>
    </row>
    <row r="9" spans="1:32" s="76" customFormat="1" x14ac:dyDescent="0.25">
      <c r="A9" s="86" t="s">
        <v>545</v>
      </c>
      <c r="B9" s="84">
        <f t="shared" si="0"/>
        <v>0</v>
      </c>
      <c r="C9" s="88" t="s">
        <v>86</v>
      </c>
      <c r="D9" s="88">
        <v>1</v>
      </c>
      <c r="E9" s="88" t="s">
        <v>53</v>
      </c>
      <c r="F9" s="88" t="s">
        <v>67</v>
      </c>
      <c r="G9" s="88" t="s">
        <v>80</v>
      </c>
      <c r="H9" s="109" t="s">
        <v>92</v>
      </c>
      <c r="I9" s="88" t="s">
        <v>621</v>
      </c>
      <c r="J9" s="88"/>
      <c r="K9" s="89"/>
      <c r="L9" s="89"/>
      <c r="M9" s="89"/>
      <c r="N9" s="89"/>
      <c r="O9" s="89"/>
      <c r="P9" s="89"/>
      <c r="Q9" s="89"/>
      <c r="R9" s="89"/>
      <c r="S9" s="89"/>
      <c r="T9" s="89"/>
      <c r="U9" s="89"/>
      <c r="V9" s="89"/>
    </row>
    <row r="10" spans="1:32" s="76" customFormat="1" x14ac:dyDescent="0.25">
      <c r="A10" s="83"/>
      <c r="B10" s="84">
        <f t="shared" si="0"/>
        <v>0</v>
      </c>
      <c r="C10" s="88"/>
      <c r="D10" s="88">
        <v>1</v>
      </c>
      <c r="E10" s="88" t="s">
        <v>53</v>
      </c>
      <c r="F10" s="88" t="s">
        <v>67</v>
      </c>
      <c r="G10" s="88" t="s">
        <v>94</v>
      </c>
      <c r="H10" s="109" t="s">
        <v>95</v>
      </c>
      <c r="I10" s="88"/>
      <c r="J10" s="88"/>
      <c r="K10" s="89"/>
      <c r="L10" s="89"/>
      <c r="M10" s="89"/>
      <c r="N10" s="89"/>
      <c r="O10" s="89"/>
      <c r="P10" s="90"/>
      <c r="Q10" s="89"/>
      <c r="R10" s="89"/>
      <c r="S10" s="89"/>
      <c r="T10" s="89"/>
      <c r="U10" s="89"/>
      <c r="V10" s="89"/>
      <c r="AF10" s="85"/>
    </row>
    <row r="11" spans="1:32" s="76" customFormat="1" x14ac:dyDescent="0.25">
      <c r="A11" s="83"/>
      <c r="B11" s="84">
        <f t="shared" si="0"/>
        <v>0</v>
      </c>
      <c r="C11" s="88"/>
      <c r="D11" s="88">
        <v>1</v>
      </c>
      <c r="E11" s="88" t="s">
        <v>53</v>
      </c>
      <c r="F11" s="88" t="s">
        <v>100</v>
      </c>
      <c r="G11" s="88" t="s">
        <v>101</v>
      </c>
      <c r="H11" s="109" t="s">
        <v>102</v>
      </c>
      <c r="I11" s="88"/>
      <c r="J11" s="88"/>
      <c r="K11" s="89"/>
      <c r="L11" s="89"/>
      <c r="M11" s="89"/>
      <c r="N11" s="89"/>
      <c r="O11" s="89"/>
      <c r="P11" s="90"/>
      <c r="Q11" s="89"/>
      <c r="R11" s="89"/>
      <c r="S11" s="89"/>
      <c r="T11" s="89"/>
      <c r="U11" s="89"/>
      <c r="V11" s="89"/>
      <c r="AF11" s="85"/>
    </row>
    <row r="12" spans="1:32" s="76" customFormat="1" x14ac:dyDescent="0.25">
      <c r="A12" s="83"/>
      <c r="B12" s="84">
        <f t="shared" si="0"/>
        <v>0</v>
      </c>
      <c r="C12" s="88"/>
      <c r="D12" s="88">
        <v>1</v>
      </c>
      <c r="E12" s="88" t="s">
        <v>53</v>
      </c>
      <c r="F12" s="88" t="s">
        <v>100</v>
      </c>
      <c r="G12" s="88" t="s">
        <v>107</v>
      </c>
      <c r="H12" s="109" t="s">
        <v>108</v>
      </c>
      <c r="I12" s="88"/>
      <c r="J12" s="88"/>
      <c r="K12" s="89"/>
      <c r="L12" s="89"/>
      <c r="M12" s="89"/>
      <c r="N12" s="89"/>
      <c r="O12" s="89"/>
      <c r="P12" s="90"/>
      <c r="Q12" s="89"/>
      <c r="R12" s="89"/>
      <c r="S12" s="89"/>
      <c r="T12" s="89"/>
      <c r="U12" s="89"/>
      <c r="V12" s="89"/>
      <c r="AF12" s="85"/>
    </row>
    <row r="13" spans="1:32" s="76" customFormat="1" x14ac:dyDescent="0.25">
      <c r="A13" s="83"/>
      <c r="B13" s="84">
        <f t="shared" si="0"/>
        <v>0</v>
      </c>
      <c r="C13" s="88"/>
      <c r="D13" s="88">
        <v>1</v>
      </c>
      <c r="E13" s="88" t="s">
        <v>53</v>
      </c>
      <c r="F13" s="88" t="s">
        <v>113</v>
      </c>
      <c r="G13" s="88" t="s">
        <v>114</v>
      </c>
      <c r="H13" s="109" t="s">
        <v>115</v>
      </c>
      <c r="I13" s="88"/>
      <c r="J13" s="88"/>
      <c r="K13" s="89"/>
      <c r="L13" s="89"/>
      <c r="M13" s="89"/>
      <c r="N13" s="89"/>
      <c r="O13" s="89"/>
      <c r="P13" s="90"/>
      <c r="Q13" s="89"/>
      <c r="R13" s="89"/>
      <c r="S13" s="89"/>
      <c r="T13" s="89"/>
      <c r="U13" s="89"/>
      <c r="V13" s="89"/>
      <c r="AF13" s="85"/>
    </row>
    <row r="14" spans="1:32" s="76" customFormat="1" x14ac:dyDescent="0.25">
      <c r="A14" s="83"/>
      <c r="B14" s="84">
        <f t="shared" si="0"/>
        <v>0</v>
      </c>
      <c r="C14" s="88"/>
      <c r="D14" s="88">
        <v>1</v>
      </c>
      <c r="E14" s="88" t="s">
        <v>53</v>
      </c>
      <c r="F14" s="88" t="s">
        <v>113</v>
      </c>
      <c r="G14" s="88" t="s">
        <v>116</v>
      </c>
      <c r="H14" s="109" t="s">
        <v>117</v>
      </c>
      <c r="I14" s="88"/>
      <c r="J14" s="88"/>
      <c r="K14" s="89"/>
      <c r="L14" s="89"/>
      <c r="M14" s="89"/>
      <c r="N14" s="89"/>
      <c r="O14" s="89"/>
      <c r="P14" s="90"/>
      <c r="Q14" s="89"/>
      <c r="R14" s="89"/>
      <c r="S14" s="89"/>
      <c r="T14" s="89"/>
      <c r="U14" s="89"/>
      <c r="V14" s="89"/>
      <c r="AF14" s="85"/>
    </row>
    <row r="15" spans="1:32" s="76" customFormat="1" x14ac:dyDescent="0.25">
      <c r="A15" s="83"/>
      <c r="B15" s="84">
        <f t="shared" si="0"/>
        <v>0</v>
      </c>
      <c r="C15" s="88"/>
      <c r="D15" s="88">
        <v>1</v>
      </c>
      <c r="E15" s="88" t="s">
        <v>53</v>
      </c>
      <c r="F15" s="88" t="s">
        <v>113</v>
      </c>
      <c r="G15" s="88" t="s">
        <v>122</v>
      </c>
      <c r="H15" s="109" t="s">
        <v>123</v>
      </c>
      <c r="I15" s="88"/>
      <c r="J15" s="88"/>
      <c r="K15" s="89"/>
      <c r="L15" s="89"/>
      <c r="M15" s="89"/>
      <c r="N15" s="89"/>
      <c r="O15" s="89"/>
      <c r="P15" s="90"/>
      <c r="Q15" s="89"/>
      <c r="R15" s="89"/>
      <c r="S15" s="89"/>
      <c r="T15" s="89"/>
      <c r="U15" s="89"/>
      <c r="V15" s="89"/>
      <c r="AF15" s="85"/>
    </row>
    <row r="16" spans="1:32" s="76" customFormat="1" x14ac:dyDescent="0.25">
      <c r="A16" s="83"/>
      <c r="B16" s="84">
        <f t="shared" si="0"/>
        <v>0</v>
      </c>
      <c r="C16" s="88"/>
      <c r="D16" s="88">
        <v>1</v>
      </c>
      <c r="E16" s="88" t="s">
        <v>53</v>
      </c>
      <c r="F16" s="88" t="s">
        <v>113</v>
      </c>
      <c r="G16" s="88" t="s">
        <v>128</v>
      </c>
      <c r="H16" s="109" t="s">
        <v>129</v>
      </c>
      <c r="I16" s="88"/>
      <c r="J16" s="88"/>
      <c r="K16" s="89"/>
      <c r="L16" s="89"/>
      <c r="M16" s="89"/>
      <c r="N16" s="89"/>
      <c r="O16" s="89"/>
      <c r="P16" s="90"/>
      <c r="Q16" s="89"/>
      <c r="R16" s="89"/>
      <c r="S16" s="89"/>
      <c r="T16" s="89"/>
      <c r="U16" s="89"/>
      <c r="V16" s="89"/>
      <c r="AF16" s="85"/>
    </row>
    <row r="17" spans="1:32" s="76" customFormat="1" x14ac:dyDescent="0.25">
      <c r="A17" s="83"/>
      <c r="B17" s="84">
        <f t="shared" si="0"/>
        <v>0</v>
      </c>
      <c r="C17" s="88"/>
      <c r="D17" s="88">
        <v>1</v>
      </c>
      <c r="E17" s="88" t="s">
        <v>53</v>
      </c>
      <c r="F17" s="88" t="s">
        <v>113</v>
      </c>
      <c r="G17" s="88" t="s">
        <v>134</v>
      </c>
      <c r="H17" s="109" t="s">
        <v>135</v>
      </c>
      <c r="I17" s="88"/>
      <c r="J17" s="88"/>
      <c r="K17" s="89"/>
      <c r="L17" s="89"/>
      <c r="M17" s="89"/>
      <c r="N17" s="89"/>
      <c r="O17" s="89"/>
      <c r="P17" s="90"/>
      <c r="Q17" s="89"/>
      <c r="R17" s="89"/>
      <c r="S17" s="89"/>
      <c r="T17" s="89"/>
      <c r="U17" s="89"/>
      <c r="V17" s="89"/>
      <c r="AF17" s="85"/>
    </row>
    <row r="18" spans="1:32" s="76" customFormat="1" x14ac:dyDescent="0.25">
      <c r="A18" s="83"/>
      <c r="B18" s="84">
        <f t="shared" si="0"/>
        <v>0</v>
      </c>
      <c r="C18" s="88"/>
      <c r="D18" s="88">
        <v>1</v>
      </c>
      <c r="E18" s="88" t="s">
        <v>53</v>
      </c>
      <c r="F18" s="88" t="s">
        <v>113</v>
      </c>
      <c r="G18" s="88" t="s">
        <v>140</v>
      </c>
      <c r="H18" s="109" t="s">
        <v>622</v>
      </c>
      <c r="I18" s="88"/>
      <c r="J18" s="88"/>
      <c r="K18" s="89"/>
      <c r="L18" s="89"/>
      <c r="M18" s="89"/>
      <c r="N18" s="89"/>
      <c r="O18" s="89"/>
      <c r="P18" s="90"/>
      <c r="Q18" s="89"/>
      <c r="R18" s="89"/>
      <c r="S18" s="89"/>
      <c r="T18" s="89"/>
      <c r="U18" s="89"/>
      <c r="V18" s="89"/>
      <c r="AF18" s="85"/>
    </row>
    <row r="19" spans="1:32" s="76" customFormat="1" x14ac:dyDescent="0.25">
      <c r="A19" s="83"/>
      <c r="B19" s="84">
        <f t="shared" si="0"/>
        <v>0</v>
      </c>
      <c r="C19" s="88" t="s">
        <v>86</v>
      </c>
      <c r="D19" s="88">
        <v>1</v>
      </c>
      <c r="E19" s="88" t="s">
        <v>53</v>
      </c>
      <c r="F19" s="88" t="s">
        <v>113</v>
      </c>
      <c r="G19" s="88" t="s">
        <v>140</v>
      </c>
      <c r="H19" s="109" t="s">
        <v>146</v>
      </c>
      <c r="I19" s="88"/>
      <c r="J19" s="88"/>
      <c r="K19" s="89"/>
      <c r="L19" s="89"/>
      <c r="M19" s="89"/>
      <c r="N19" s="89"/>
      <c r="O19" s="89"/>
      <c r="P19" s="89"/>
      <c r="Q19" s="89"/>
      <c r="R19" s="89"/>
      <c r="S19" s="89"/>
      <c r="T19" s="89"/>
      <c r="U19" s="89"/>
      <c r="V19" s="89"/>
    </row>
    <row r="20" spans="1:32" s="76" customFormat="1" x14ac:dyDescent="0.25">
      <c r="A20" s="83"/>
      <c r="B20" s="84">
        <f t="shared" si="0"/>
        <v>0</v>
      </c>
      <c r="C20" s="88"/>
      <c r="D20" s="88">
        <v>1</v>
      </c>
      <c r="E20" s="88" t="s">
        <v>53</v>
      </c>
      <c r="F20" s="88" t="s">
        <v>113</v>
      </c>
      <c r="G20" s="88" t="s">
        <v>151</v>
      </c>
      <c r="H20" s="109" t="s">
        <v>152</v>
      </c>
      <c r="I20" s="88"/>
      <c r="J20" s="88"/>
      <c r="K20" s="89"/>
      <c r="L20" s="89"/>
      <c r="M20" s="89"/>
      <c r="N20" s="89"/>
      <c r="O20" s="89"/>
      <c r="P20" s="90"/>
      <c r="Q20" s="89"/>
      <c r="R20" s="89"/>
      <c r="S20" s="89"/>
      <c r="T20" s="89"/>
      <c r="U20" s="89"/>
      <c r="V20" s="89"/>
      <c r="AF20" s="85"/>
    </row>
    <row r="21" spans="1:32" s="76" customFormat="1" x14ac:dyDescent="0.25">
      <c r="A21" s="83"/>
      <c r="B21" s="84">
        <f t="shared" si="0"/>
        <v>0</v>
      </c>
      <c r="C21" s="88"/>
      <c r="D21" s="88">
        <v>1</v>
      </c>
      <c r="E21" s="88" t="s">
        <v>53</v>
      </c>
      <c r="F21" s="88" t="s">
        <v>113</v>
      </c>
      <c r="G21" s="88" t="s">
        <v>157</v>
      </c>
      <c r="H21" s="109" t="s">
        <v>158</v>
      </c>
      <c r="I21" s="88"/>
      <c r="J21" s="88"/>
      <c r="K21" s="89"/>
      <c r="L21" s="89"/>
      <c r="M21" s="89"/>
      <c r="N21" s="89"/>
      <c r="O21" s="89"/>
      <c r="P21" s="90"/>
      <c r="Q21" s="89"/>
      <c r="R21" s="89"/>
      <c r="S21" s="89"/>
      <c r="T21" s="89"/>
      <c r="U21" s="89"/>
      <c r="V21" s="89"/>
      <c r="AF21" s="85"/>
    </row>
    <row r="22" spans="1:32" s="76" customFormat="1" x14ac:dyDescent="0.25">
      <c r="A22" s="83"/>
      <c r="B22" s="84">
        <f t="shared" si="0"/>
        <v>0</v>
      </c>
      <c r="C22" s="88"/>
      <c r="D22" s="88">
        <v>1</v>
      </c>
      <c r="E22" s="88" t="s">
        <v>53</v>
      </c>
      <c r="F22" s="88" t="s">
        <v>163</v>
      </c>
      <c r="G22" s="88" t="s">
        <v>164</v>
      </c>
      <c r="H22" s="109" t="s">
        <v>93</v>
      </c>
      <c r="I22" s="88"/>
      <c r="J22" s="88"/>
      <c r="K22" s="89"/>
      <c r="L22" s="89"/>
      <c r="M22" s="89"/>
      <c r="N22" s="89"/>
      <c r="O22" s="89"/>
      <c r="P22" s="90"/>
      <c r="Q22" s="89"/>
      <c r="R22" s="89"/>
      <c r="S22" s="89"/>
      <c r="T22" s="89"/>
      <c r="U22" s="89"/>
      <c r="V22" s="89"/>
      <c r="AF22" s="85"/>
    </row>
  </sheetData>
  <autoFilter ref="A2:H22" xr:uid="{C267819E-16F2-4808-B064-53267FC9BC3A}"/>
  <mergeCells count="2">
    <mergeCell ref="K1:P1"/>
    <mergeCell ref="Q1:V1"/>
  </mergeCells>
  <hyperlinks>
    <hyperlink ref="B1" location="'Table 2'!A1" display="Back to map" xr:uid="{7EE7DB25-6146-4A2E-B164-B3BF71C041BF}"/>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9397F-3572-4818-9DAB-278245646271}">
  <dimension ref="A1:X23"/>
  <sheetViews>
    <sheetView showZeros="0" zoomScaleNormal="100" workbookViewId="0">
      <pane xSplit="8" ySplit="3" topLeftCell="I4" activePane="bottomRight" state="frozen"/>
      <selection activeCell="C1" sqref="C1"/>
      <selection pane="topRight" activeCell="C1" sqref="C1"/>
      <selection pane="bottomLeft" activeCell="C1" sqref="C1"/>
      <selection pane="bottomRight" activeCell="I4" sqref="I4"/>
    </sheetView>
  </sheetViews>
  <sheetFormatPr defaultRowHeight="12.5" x14ac:dyDescent="0.25"/>
  <cols>
    <col min="3" max="4" width="0" hidden="1" customWidth="1"/>
    <col min="8" max="8" width="10.453125" customWidth="1"/>
    <col min="9" max="17" width="19.453125" style="135" customWidth="1"/>
    <col min="19" max="24" width="8.7265625" style="132"/>
  </cols>
  <sheetData>
    <row r="1" spans="1:24" ht="28.5" thickBot="1" x14ac:dyDescent="0.55000000000000004">
      <c r="B1" s="53" t="s">
        <v>542</v>
      </c>
      <c r="C1" s="2"/>
      <c r="D1" s="2"/>
      <c r="E1" s="1" t="s">
        <v>647</v>
      </c>
      <c r="F1" s="2"/>
      <c r="G1" s="2"/>
      <c r="H1" s="2"/>
      <c r="I1" s="231" t="s">
        <v>628</v>
      </c>
      <c r="J1" s="232"/>
      <c r="K1" s="232"/>
      <c r="L1" s="232"/>
      <c r="M1" s="232"/>
      <c r="N1" s="232"/>
      <c r="O1" s="232"/>
      <c r="P1" s="232"/>
      <c r="Q1" s="233"/>
      <c r="R1" s="127"/>
      <c r="S1" s="126"/>
      <c r="T1" s="126"/>
      <c r="U1" s="126"/>
      <c r="V1" s="126"/>
      <c r="W1" s="126"/>
      <c r="X1" s="126"/>
    </row>
    <row r="2" spans="1:24" ht="21" x14ac:dyDescent="0.5">
      <c r="C2" s="2"/>
      <c r="D2" s="2"/>
      <c r="E2" s="1"/>
      <c r="F2" s="2"/>
      <c r="G2" s="2"/>
      <c r="H2" s="2"/>
      <c r="I2" s="133" t="s">
        <v>629</v>
      </c>
      <c r="J2" s="75" t="s">
        <v>630</v>
      </c>
      <c r="K2" s="75" t="s">
        <v>631</v>
      </c>
      <c r="L2" s="75" t="s">
        <v>632</v>
      </c>
      <c r="M2" s="75" t="s">
        <v>633</v>
      </c>
      <c r="N2" s="75" t="s">
        <v>634</v>
      </c>
      <c r="O2" s="75" t="s">
        <v>635</v>
      </c>
      <c r="P2" s="75" t="s">
        <v>636</v>
      </c>
      <c r="Q2" s="134" t="s">
        <v>637</v>
      </c>
      <c r="R2" s="127"/>
      <c r="S2" s="126"/>
      <c r="T2" s="126"/>
      <c r="U2" s="126"/>
      <c r="V2" s="126"/>
      <c r="W2" s="126"/>
      <c r="X2" s="126"/>
    </row>
    <row r="3" spans="1:24" ht="39.5" thickBot="1" x14ac:dyDescent="0.4">
      <c r="B3" s="52" t="s">
        <v>34</v>
      </c>
      <c r="C3" s="8" t="str">
        <f>'Table 1'!B3</f>
        <v>Duplicate?</v>
      </c>
      <c r="D3" s="8" t="str">
        <f>'Table 1'!C3</f>
        <v>List</v>
      </c>
      <c r="E3" s="8" t="str">
        <f>'Table 1'!D3</f>
        <v>Substance Group</v>
      </c>
      <c r="F3" s="8" t="str">
        <f>'Table 1'!E3</f>
        <v>Category</v>
      </c>
      <c r="G3" s="8" t="str">
        <f>'Table 1'!F3</f>
        <v>Substance name</v>
      </c>
      <c r="H3" s="19" t="str">
        <f>'Table 1'!G3</f>
        <v>CASNo.</v>
      </c>
      <c r="I3" s="136" t="s">
        <v>638</v>
      </c>
      <c r="J3" s="137" t="s">
        <v>639</v>
      </c>
      <c r="K3" s="137" t="s">
        <v>640</v>
      </c>
      <c r="L3" s="137" t="s">
        <v>641</v>
      </c>
      <c r="M3" s="137" t="s">
        <v>642</v>
      </c>
      <c r="N3" s="137" t="s">
        <v>643</v>
      </c>
      <c r="O3" s="137" t="s">
        <v>644</v>
      </c>
      <c r="P3" s="137" t="s">
        <v>645</v>
      </c>
      <c r="Q3" s="138" t="s">
        <v>646</v>
      </c>
      <c r="R3" s="128"/>
      <c r="S3" s="129"/>
      <c r="T3" s="129"/>
      <c r="U3" s="129"/>
      <c r="V3" s="129"/>
      <c r="W3" s="129"/>
      <c r="X3" s="129"/>
    </row>
    <row r="4" spans="1:24" ht="13" x14ac:dyDescent="0.3">
      <c r="B4" s="21">
        <f>IF(COUNTIF(I4:Q4,"-")&lt;COUNTA(I4:Q4),1,0)</f>
        <v>0</v>
      </c>
      <c r="C4" s="5">
        <f>'Table 1'!B4</f>
        <v>0</v>
      </c>
      <c r="D4" s="5">
        <f>'Table 1'!C4</f>
        <v>1</v>
      </c>
      <c r="E4" s="5" t="str">
        <f>'Table 1'!D4</f>
        <v>Anilines</v>
      </c>
      <c r="F4" s="5" t="str">
        <f>'Table 1'!E4</f>
        <v>A</v>
      </c>
      <c r="G4" s="5" t="str">
        <f>'Table 1'!F4</f>
        <v>MOCA</v>
      </c>
      <c r="H4" s="12" t="str">
        <f>'Table 1'!G4</f>
        <v>101-14-4</v>
      </c>
      <c r="I4" s="139"/>
      <c r="J4" s="139"/>
      <c r="K4" s="139"/>
      <c r="L4" s="139"/>
      <c r="M4" s="139"/>
      <c r="N4" s="139"/>
      <c r="O4" s="139"/>
      <c r="P4" s="139"/>
      <c r="Q4" s="139"/>
      <c r="R4" s="127"/>
      <c r="S4" s="130"/>
      <c r="T4" s="130"/>
      <c r="U4" s="131"/>
      <c r="V4" s="130"/>
      <c r="W4" s="131"/>
      <c r="X4" s="131"/>
    </row>
    <row r="5" spans="1:24" ht="13" x14ac:dyDescent="0.3">
      <c r="B5" s="21">
        <f t="shared" ref="B5:B23" si="0">IF(COUNTIF(I5:Q5,"-")&lt;COUNTA(I5:Q5),1,0)</f>
        <v>0</v>
      </c>
      <c r="C5" s="5">
        <f>'Table 1'!B5</f>
        <v>0</v>
      </c>
      <c r="D5" s="5">
        <f>'Table 1'!C5</f>
        <v>1</v>
      </c>
      <c r="E5" s="5" t="str">
        <f>'Table 1'!D5</f>
        <v>Anilines</v>
      </c>
      <c r="F5" s="5" t="str">
        <f>'Table 1'!E5</f>
        <v>A</v>
      </c>
      <c r="G5" s="5" t="str">
        <f>'Table 1'!F5</f>
        <v>MDA</v>
      </c>
      <c r="H5" s="12" t="str">
        <f>'Table 1'!G5</f>
        <v>101-77-9</v>
      </c>
      <c r="I5" s="140"/>
      <c r="J5" s="140"/>
      <c r="K5" s="140"/>
      <c r="L5" s="140"/>
      <c r="M5" s="140"/>
      <c r="N5" s="140"/>
      <c r="O5" s="140"/>
      <c r="P5" s="140"/>
      <c r="Q5" s="140"/>
      <c r="R5" s="127"/>
      <c r="S5" s="130"/>
      <c r="T5" s="130"/>
      <c r="U5" s="131"/>
      <c r="V5" s="130"/>
      <c r="W5" s="131"/>
      <c r="X5" s="131"/>
    </row>
    <row r="6" spans="1:24" ht="13" x14ac:dyDescent="0.3">
      <c r="B6" s="21">
        <f t="shared" si="0"/>
        <v>0</v>
      </c>
      <c r="C6" s="5">
        <f>'Table 1'!B6</f>
        <v>0</v>
      </c>
      <c r="D6" s="5">
        <f>'Table 1'!C6</f>
        <v>1</v>
      </c>
      <c r="E6" s="5" t="str">
        <f>'Table 1'!D6</f>
        <v>Anilines</v>
      </c>
      <c r="F6" s="5" t="str">
        <f>'Table 1'!E6</f>
        <v>B</v>
      </c>
      <c r="G6" s="5" t="str">
        <f>'Table 1'!F6</f>
        <v>o-toluidine</v>
      </c>
      <c r="H6" s="12" t="str">
        <f>'Table 1'!G6</f>
        <v>95-53-4</v>
      </c>
      <c r="I6" s="140"/>
      <c r="J6" s="140"/>
      <c r="K6" s="140"/>
      <c r="L6" s="140"/>
      <c r="M6" s="140"/>
      <c r="N6" s="140"/>
      <c r="O6" s="140"/>
      <c r="P6" s="140"/>
      <c r="Q6" s="140"/>
      <c r="R6" s="127"/>
      <c r="S6" s="130"/>
      <c r="T6" s="130"/>
      <c r="U6" s="131"/>
      <c r="V6" s="130"/>
      <c r="W6" s="131"/>
      <c r="X6" s="131"/>
    </row>
    <row r="7" spans="1:24" ht="13" x14ac:dyDescent="0.3">
      <c r="B7" s="21">
        <f t="shared" si="0"/>
        <v>0</v>
      </c>
      <c r="C7" s="5">
        <f>'Table 1'!B7</f>
        <v>0</v>
      </c>
      <c r="D7" s="5">
        <f>'Table 1'!C7</f>
        <v>1</v>
      </c>
      <c r="E7" s="5" t="str">
        <f>'Table 1'!D7</f>
        <v>Anilines</v>
      </c>
      <c r="F7" s="5" t="str">
        <f>'Table 1'!E7</f>
        <v>B</v>
      </c>
      <c r="G7" s="5" t="str">
        <f>'Table 1'!F7</f>
        <v xml:space="preserve">Aniline  </v>
      </c>
      <c r="H7" s="12" t="str">
        <f>'Table 1'!G7</f>
        <v>62-53-3</v>
      </c>
      <c r="I7" s="140"/>
      <c r="J7" s="140"/>
      <c r="K7" s="140"/>
      <c r="L7" s="140"/>
      <c r="M7" s="140"/>
      <c r="N7" s="140"/>
      <c r="O7" s="140"/>
      <c r="P7" s="140"/>
      <c r="Q7" s="140"/>
      <c r="R7" s="127"/>
      <c r="S7" s="130"/>
      <c r="T7" s="130"/>
      <c r="U7" s="131"/>
      <c r="V7" s="130"/>
      <c r="W7" s="131"/>
      <c r="X7" s="131"/>
    </row>
    <row r="8" spans="1:24" ht="13" x14ac:dyDescent="0.3">
      <c r="A8" s="55" t="s">
        <v>545</v>
      </c>
      <c r="B8" s="21">
        <f t="shared" si="0"/>
        <v>0</v>
      </c>
      <c r="C8" s="5">
        <f>'Table 1'!B8</f>
        <v>0</v>
      </c>
      <c r="D8" s="5">
        <f>'Table 1'!C8</f>
        <v>1</v>
      </c>
      <c r="E8" s="5" t="str">
        <f>'Table 1'!D8</f>
        <v>Anilines</v>
      </c>
      <c r="F8" s="5" t="str">
        <f>'Table 1'!E8</f>
        <v>B</v>
      </c>
      <c r="G8" s="5" t="str">
        <f>'Table 1'!F8</f>
        <v>diisocyanates (mDI/TDI)</v>
      </c>
      <c r="H8" s="12" t="str">
        <f>'Table 1'!G8</f>
        <v>101-68-8</v>
      </c>
      <c r="I8" s="140"/>
      <c r="J8" s="140"/>
      <c r="K8" s="140"/>
      <c r="L8" s="140"/>
      <c r="M8" s="140"/>
      <c r="N8" s="140"/>
      <c r="O8" s="140"/>
      <c r="P8" s="140"/>
      <c r="Q8" s="140"/>
      <c r="R8" s="127"/>
      <c r="S8" s="130"/>
      <c r="T8" s="130"/>
      <c r="U8" s="131"/>
      <c r="V8" s="130"/>
      <c r="W8" s="131"/>
      <c r="X8" s="131"/>
    </row>
    <row r="9" spans="1:24" ht="13" x14ac:dyDescent="0.3">
      <c r="A9" s="55" t="s">
        <v>545</v>
      </c>
      <c r="B9" s="21">
        <f t="shared" si="0"/>
        <v>0</v>
      </c>
      <c r="C9" s="5" t="str">
        <f>'Table 1'!B9</f>
        <v>Y</v>
      </c>
      <c r="D9" s="5">
        <f>'Table 1'!C9</f>
        <v>1</v>
      </c>
      <c r="E9" s="5" t="str">
        <f>'Table 1'!D9</f>
        <v>Anilines</v>
      </c>
      <c r="F9" s="5" t="str">
        <f>'Table 1'!E9</f>
        <v>B</v>
      </c>
      <c r="G9" s="5" t="str">
        <f>'Table 1'!F9</f>
        <v>diisocyanates (mDI/TDI)</v>
      </c>
      <c r="H9" s="18" t="str">
        <f>'Table 1'!G9</f>
        <v>584-84-9</v>
      </c>
      <c r="I9" s="140"/>
      <c r="J9" s="140"/>
      <c r="K9" s="140"/>
      <c r="L9" s="140"/>
      <c r="M9" s="140"/>
      <c r="N9" s="140"/>
      <c r="O9" s="140"/>
      <c r="P9" s="140"/>
      <c r="Q9" s="140"/>
      <c r="R9" s="127"/>
      <c r="S9" s="130"/>
      <c r="T9" s="130"/>
      <c r="U9" s="131"/>
      <c r="V9" s="130"/>
      <c r="W9" s="131"/>
      <c r="X9" s="131"/>
    </row>
    <row r="10" spans="1:24" ht="13" x14ac:dyDescent="0.3">
      <c r="A10" s="55" t="s">
        <v>545</v>
      </c>
      <c r="B10" s="21">
        <f t="shared" si="0"/>
        <v>0</v>
      </c>
      <c r="C10" s="5" t="str">
        <f>'Table 1'!B10</f>
        <v>Y</v>
      </c>
      <c r="D10" s="5">
        <f>'Table 1'!C10</f>
        <v>1</v>
      </c>
      <c r="E10" s="5" t="str">
        <f>'Table 1'!D10</f>
        <v>Anilines</v>
      </c>
      <c r="F10" s="5" t="str">
        <f>'Table 1'!E10</f>
        <v>B</v>
      </c>
      <c r="G10" s="5" t="str">
        <f>'Table 1'!F10</f>
        <v>diisocyanates (mDI/TDI)</v>
      </c>
      <c r="H10" s="18" t="str">
        <f>'Table 1'!G10</f>
        <v>91-08-07</v>
      </c>
      <c r="I10" s="140"/>
      <c r="J10" s="140"/>
      <c r="K10" s="140"/>
      <c r="L10" s="140"/>
      <c r="M10" s="140"/>
      <c r="N10" s="140"/>
      <c r="O10" s="140"/>
      <c r="P10" s="140"/>
      <c r="Q10" s="140"/>
      <c r="R10" s="127"/>
      <c r="S10" s="130"/>
      <c r="T10" s="130"/>
      <c r="U10" s="131"/>
      <c r="V10" s="130"/>
      <c r="W10" s="131"/>
      <c r="X10" s="131"/>
    </row>
    <row r="11" spans="1:24" ht="13" x14ac:dyDescent="0.3">
      <c r="B11" s="21">
        <f t="shared" si="0"/>
        <v>0</v>
      </c>
      <c r="C11" s="5">
        <f>'Table 1'!B11</f>
        <v>0</v>
      </c>
      <c r="D11" s="5">
        <f>'Table 1'!C11</f>
        <v>1</v>
      </c>
      <c r="E11" s="5" t="str">
        <f>'Table 1'!D11</f>
        <v>Anilines</v>
      </c>
      <c r="F11" s="5" t="str">
        <f>'Table 1'!E11</f>
        <v>B</v>
      </c>
      <c r="G11" s="5" t="str">
        <f>'Table 1'!F11</f>
        <v xml:space="preserve">paracetamol </v>
      </c>
      <c r="H11" s="12" t="str">
        <f>'Table 1'!G11</f>
        <v>103-90-2</v>
      </c>
      <c r="I11" s="140"/>
      <c r="J11" s="140"/>
      <c r="K11" s="140"/>
      <c r="L11" s="140"/>
      <c r="M11" s="140"/>
      <c r="N11" s="140"/>
      <c r="O11" s="140"/>
      <c r="P11" s="140"/>
      <c r="Q11" s="140"/>
      <c r="R11" s="127"/>
      <c r="S11" s="130"/>
      <c r="T11" s="130"/>
      <c r="U11" s="131"/>
      <c r="V11" s="130"/>
      <c r="W11" s="131"/>
      <c r="X11" s="131"/>
    </row>
    <row r="12" spans="1:24" ht="13" x14ac:dyDescent="0.3">
      <c r="B12" s="21">
        <f t="shared" si="0"/>
        <v>0</v>
      </c>
      <c r="C12" s="5">
        <f>'Table 1'!B12</f>
        <v>0</v>
      </c>
      <c r="D12" s="5">
        <f>'Table 1'!C12</f>
        <v>1</v>
      </c>
      <c r="E12" s="5" t="str">
        <f>'Table 1'!D12</f>
        <v>Anilines</v>
      </c>
      <c r="F12" s="5" t="str">
        <f>'Table 1'!E12</f>
        <v>C</v>
      </c>
      <c r="G12" s="5" t="str">
        <f>'Table 1'!F12</f>
        <v xml:space="preserve">p-PDA </v>
      </c>
      <c r="H12" s="12" t="str">
        <f>'Table 1'!G12</f>
        <v>106-50-3</v>
      </c>
      <c r="I12" s="140"/>
      <c r="J12" s="140"/>
      <c r="K12" s="140"/>
      <c r="L12" s="140"/>
      <c r="M12" s="140"/>
      <c r="N12" s="140"/>
      <c r="O12" s="140"/>
      <c r="P12" s="140"/>
      <c r="Q12" s="140"/>
      <c r="R12" s="127"/>
      <c r="S12" s="130"/>
      <c r="T12" s="130"/>
      <c r="U12" s="131"/>
      <c r="V12" s="130"/>
      <c r="W12" s="131"/>
      <c r="X12" s="131"/>
    </row>
    <row r="13" spans="1:24" ht="13" x14ac:dyDescent="0.3">
      <c r="B13" s="21">
        <f t="shared" si="0"/>
        <v>0</v>
      </c>
      <c r="C13" s="5">
        <f>'Table 1'!B13</f>
        <v>0</v>
      </c>
      <c r="D13" s="5">
        <f>'Table 1'!C13</f>
        <v>1</v>
      </c>
      <c r="E13" s="5" t="str">
        <f>'Table 1'!D13</f>
        <v>Anilines</v>
      </c>
      <c r="F13" s="5" t="str">
        <f>'Table 1'!E13</f>
        <v>C</v>
      </c>
      <c r="G13" s="5" t="str">
        <f>'Table 1'!F13</f>
        <v>p-toluidine</v>
      </c>
      <c r="H13" s="12" t="str">
        <f>'Table 1'!G13</f>
        <v>106-49-0</v>
      </c>
      <c r="I13" s="140"/>
      <c r="J13" s="140"/>
      <c r="K13" s="140"/>
      <c r="L13" s="140"/>
      <c r="M13" s="140"/>
      <c r="N13" s="140"/>
      <c r="O13" s="140"/>
      <c r="P13" s="140"/>
      <c r="Q13" s="140"/>
      <c r="R13" s="127"/>
      <c r="S13" s="130"/>
      <c r="T13" s="130"/>
      <c r="U13" s="131"/>
      <c r="V13" s="130"/>
      <c r="W13" s="131"/>
      <c r="X13" s="131"/>
    </row>
    <row r="14" spans="1:24" ht="13" x14ac:dyDescent="0.3">
      <c r="B14" s="21">
        <f t="shared" si="0"/>
        <v>0</v>
      </c>
      <c r="C14" s="5">
        <f>'Table 1'!B14</f>
        <v>0</v>
      </c>
      <c r="D14" s="5">
        <f>'Table 1'!C14</f>
        <v>1</v>
      </c>
      <c r="E14" s="5" t="str">
        <f>'Table 1'!D14</f>
        <v>Anilines</v>
      </c>
      <c r="F14" s="5" t="str">
        <f>'Table 1'!E14</f>
        <v>D</v>
      </c>
      <c r="G14" s="5" t="str">
        <f>'Table 1'!F14</f>
        <v>1,3-diphenylguanidine</v>
      </c>
      <c r="H14" s="12" t="str">
        <f>'Table 1'!G14</f>
        <v>102-67-7</v>
      </c>
      <c r="I14" s="140"/>
      <c r="J14" s="140"/>
      <c r="K14" s="140"/>
      <c r="L14" s="140"/>
      <c r="M14" s="140"/>
      <c r="N14" s="140"/>
      <c r="O14" s="140"/>
      <c r="P14" s="140"/>
      <c r="Q14" s="140"/>
      <c r="R14" s="127"/>
      <c r="S14" s="130"/>
      <c r="T14" s="130"/>
      <c r="U14" s="131"/>
      <c r="V14" s="130"/>
      <c r="W14" s="131"/>
      <c r="X14" s="131"/>
    </row>
    <row r="15" spans="1:24" ht="13" x14ac:dyDescent="0.3">
      <c r="B15" s="21">
        <f t="shared" si="0"/>
        <v>0</v>
      </c>
      <c r="C15" s="5">
        <f>'Table 1'!B15</f>
        <v>0</v>
      </c>
      <c r="D15" s="5">
        <f>'Table 1'!C15</f>
        <v>1</v>
      </c>
      <c r="E15" s="5" t="str">
        <f>'Table 1'!D15</f>
        <v>Anilines</v>
      </c>
      <c r="F15" s="5" t="str">
        <f>'Table 1'!E15</f>
        <v>D</v>
      </c>
      <c r="G15" s="5" t="str">
        <f>'Table 1'!F15</f>
        <v>4,4-oxodianiline</v>
      </c>
      <c r="H15" s="12" t="str">
        <f>'Table 1'!G15</f>
        <v>101-80-4</v>
      </c>
      <c r="I15" s="140"/>
      <c r="J15" s="140"/>
      <c r="K15" s="140"/>
      <c r="L15" s="140"/>
      <c r="M15" s="140"/>
      <c r="N15" s="140"/>
      <c r="O15" s="140"/>
      <c r="P15" s="140"/>
      <c r="Q15" s="140"/>
      <c r="R15" s="127"/>
      <c r="S15" s="130"/>
      <c r="T15" s="130"/>
      <c r="U15" s="131"/>
      <c r="V15" s="130"/>
      <c r="W15" s="131"/>
      <c r="X15" s="131"/>
    </row>
    <row r="16" spans="1:24" ht="13" x14ac:dyDescent="0.3">
      <c r="B16" s="21">
        <f t="shared" si="0"/>
        <v>0</v>
      </c>
      <c r="C16" s="5">
        <f>'Table 1'!B16</f>
        <v>0</v>
      </c>
      <c r="D16" s="5">
        <f>'Table 1'!C16</f>
        <v>1</v>
      </c>
      <c r="E16" s="5" t="str">
        <f>'Table 1'!D16</f>
        <v>Anilines</v>
      </c>
      <c r="F16" s="5" t="str">
        <f>'Table 1'!E16</f>
        <v>D</v>
      </c>
      <c r="G16" s="5" t="str">
        <f>'Table 1'!F16</f>
        <v>N,N-diethylaniline</v>
      </c>
      <c r="H16" s="12" t="str">
        <f>'Table 1'!G16</f>
        <v>91-66-7</v>
      </c>
      <c r="I16" s="140"/>
      <c r="J16" s="140"/>
      <c r="K16" s="140"/>
      <c r="L16" s="140"/>
      <c r="M16" s="140"/>
      <c r="N16" s="140"/>
      <c r="O16" s="140"/>
      <c r="P16" s="140"/>
      <c r="Q16" s="140"/>
      <c r="R16" s="127"/>
      <c r="S16" s="130"/>
      <c r="T16" s="130"/>
      <c r="U16" s="131"/>
      <c r="V16" s="130"/>
      <c r="W16" s="131"/>
      <c r="X16" s="131"/>
    </row>
    <row r="17" spans="2:24" ht="13" x14ac:dyDescent="0.3">
      <c r="B17" s="21">
        <f t="shared" si="0"/>
        <v>0</v>
      </c>
      <c r="C17" s="5">
        <f>'Table 1'!B17</f>
        <v>0</v>
      </c>
      <c r="D17" s="5">
        <f>'Table 1'!C17</f>
        <v>1</v>
      </c>
      <c r="E17" s="5" t="str">
        <f>'Table 1'!D17</f>
        <v>Anilines</v>
      </c>
      <c r="F17" s="5" t="str">
        <f>'Table 1'!E17</f>
        <v>D</v>
      </c>
      <c r="G17" s="5" t="str">
        <f>'Table 1'!F17</f>
        <v>N-1-naphthylaniline</v>
      </c>
      <c r="H17" s="12" t="str">
        <f>'Table 1'!G17</f>
        <v>90-30-2</v>
      </c>
      <c r="I17" s="140"/>
      <c r="J17" s="140"/>
      <c r="K17" s="140"/>
      <c r="L17" s="140"/>
      <c r="M17" s="140"/>
      <c r="N17" s="140"/>
      <c r="O17" s="140"/>
      <c r="P17" s="140"/>
      <c r="Q17" s="140"/>
      <c r="R17" s="127"/>
      <c r="S17" s="130"/>
      <c r="T17" s="130"/>
      <c r="U17" s="131"/>
      <c r="V17" s="130"/>
      <c r="W17" s="131"/>
      <c r="X17" s="131"/>
    </row>
    <row r="18" spans="2:24" ht="13" x14ac:dyDescent="0.3">
      <c r="B18" s="21">
        <f t="shared" si="0"/>
        <v>0</v>
      </c>
      <c r="C18" s="5">
        <f>'Table 1'!B18</f>
        <v>0</v>
      </c>
      <c r="D18" s="5">
        <f>'Table 1'!C18</f>
        <v>1</v>
      </c>
      <c r="E18" s="5" t="str">
        <f>'Table 1'!D18</f>
        <v>Anilines</v>
      </c>
      <c r="F18" s="5" t="str">
        <f>'Table 1'!E18</f>
        <v>D</v>
      </c>
      <c r="G18" s="5" t="str">
        <f>'Table 1'!F18</f>
        <v>N-ethyl-N-[2-[1-(2-methylpropoxy)ethoxy]ethyl]-4-(phenylazo)aniline</v>
      </c>
      <c r="H18" s="12" t="str">
        <f>'Table 1'!G18</f>
        <v>34432-92-3</v>
      </c>
      <c r="I18" s="140"/>
      <c r="J18" s="140"/>
      <c r="K18" s="140"/>
      <c r="L18" s="140"/>
      <c r="M18" s="140"/>
      <c r="N18" s="140"/>
      <c r="O18" s="140"/>
      <c r="P18" s="140"/>
      <c r="Q18" s="140"/>
      <c r="R18" s="127"/>
      <c r="S18" s="130"/>
      <c r="T18" s="130"/>
      <c r="U18" s="131"/>
      <c r="V18" s="130"/>
      <c r="W18" s="131"/>
      <c r="X18" s="131"/>
    </row>
    <row r="19" spans="2:24" ht="13" x14ac:dyDescent="0.3">
      <c r="B19" s="21">
        <f t="shared" si="0"/>
        <v>0</v>
      </c>
      <c r="C19" s="5">
        <f>'Table 1'!B19</f>
        <v>0</v>
      </c>
      <c r="D19" s="5">
        <f>'Table 1'!C19</f>
        <v>1</v>
      </c>
      <c r="E19" s="5" t="str">
        <f>'Table 1'!D19</f>
        <v>Anilines</v>
      </c>
      <c r="F19" s="5" t="str">
        <f>'Table 1'!E19</f>
        <v>D</v>
      </c>
      <c r="G19" s="5" t="str">
        <f>'Table 1'!F19</f>
        <v>p-(2,3-epoxypropoxy)-N,N-bis(2,3-epoxypropyl)aniline, m-(2,3-epoxypropoxy)-N,N-bis(2,3-epoxypropyl)aniline</v>
      </c>
      <c r="H19" s="12" t="str">
        <f>'Table 1'!G19</f>
        <v>5026-74-4</v>
      </c>
      <c r="I19" s="140"/>
      <c r="J19" s="140"/>
      <c r="K19" s="140"/>
      <c r="L19" s="140"/>
      <c r="M19" s="140"/>
      <c r="N19" s="140"/>
      <c r="O19" s="140"/>
      <c r="P19" s="140"/>
      <c r="Q19" s="140"/>
      <c r="R19" s="127"/>
      <c r="S19" s="130"/>
      <c r="T19" s="130"/>
      <c r="U19" s="131"/>
      <c r="V19" s="130"/>
      <c r="W19" s="131"/>
      <c r="X19" s="131"/>
    </row>
    <row r="20" spans="2:24" ht="13" x14ac:dyDescent="0.3">
      <c r="B20" s="21">
        <f t="shared" si="0"/>
        <v>0</v>
      </c>
      <c r="C20" s="5" t="str">
        <f>'Table 1'!B20</f>
        <v>Y</v>
      </c>
      <c r="D20" s="5">
        <f>'Table 1'!C20</f>
        <v>1</v>
      </c>
      <c r="E20" s="5" t="str">
        <f>'Table 1'!D20</f>
        <v>Anilines</v>
      </c>
      <c r="F20" s="5" t="str">
        <f>'Table 1'!E20</f>
        <v>D</v>
      </c>
      <c r="G20" s="5" t="str">
        <f>'Table 1'!F20</f>
        <v>p-(2,3-epoxypropoxy)-N,N-bis(2,3-epoxypropyl)aniline, m-(2,3-epoxypropoxy)-N,N-bis(2,3-epoxypropyl)aniline</v>
      </c>
      <c r="H20" s="18" t="str">
        <f>'Table 1'!G20</f>
        <v>71604-74-5</v>
      </c>
      <c r="I20" s="140"/>
      <c r="J20" s="140"/>
      <c r="K20" s="140"/>
      <c r="L20" s="140"/>
      <c r="M20" s="140"/>
      <c r="N20" s="140"/>
      <c r="O20" s="140"/>
      <c r="P20" s="140"/>
      <c r="Q20" s="140"/>
      <c r="R20" s="127"/>
      <c r="S20" s="130"/>
      <c r="T20" s="130"/>
      <c r="U20" s="131"/>
      <c r="V20" s="130"/>
      <c r="W20" s="131"/>
      <c r="X20" s="131"/>
    </row>
    <row r="21" spans="2:24" ht="13" x14ac:dyDescent="0.3">
      <c r="B21" s="21">
        <f t="shared" si="0"/>
        <v>0</v>
      </c>
      <c r="C21" s="5">
        <f>'Table 1'!B21</f>
        <v>0</v>
      </c>
      <c r="D21" s="5">
        <f>'Table 1'!C21</f>
        <v>1</v>
      </c>
      <c r="E21" s="5" t="str">
        <f>'Table 1'!D21</f>
        <v>Anilines</v>
      </c>
      <c r="F21" s="5" t="str">
        <f>'Table 1'!E21</f>
        <v>D</v>
      </c>
      <c r="G21" s="5" t="str">
        <f>'Table 1'!F21</f>
        <v>1,1'-(p-tolylimino)dipropan-2-ol</v>
      </c>
      <c r="H21" s="12" t="str">
        <f>'Table 1'!G21</f>
        <v>38668-48-3</v>
      </c>
      <c r="I21" s="140"/>
      <c r="J21" s="140"/>
      <c r="K21" s="140"/>
      <c r="L21" s="140"/>
      <c r="M21" s="140"/>
      <c r="N21" s="140"/>
      <c r="O21" s="140"/>
      <c r="P21" s="140"/>
      <c r="Q21" s="140"/>
      <c r="R21" s="127"/>
      <c r="S21" s="130"/>
      <c r="T21" s="130"/>
      <c r="U21" s="131"/>
      <c r="V21" s="130"/>
      <c r="W21" s="131"/>
      <c r="X21" s="131"/>
    </row>
    <row r="22" spans="2:24" ht="13" x14ac:dyDescent="0.3">
      <c r="B22" s="21">
        <f t="shared" si="0"/>
        <v>0</v>
      </c>
      <c r="C22" s="5">
        <f>'Table 1'!B22</f>
        <v>0</v>
      </c>
      <c r="D22" s="5">
        <f>'Table 1'!C22</f>
        <v>1</v>
      </c>
      <c r="E22" s="5" t="str">
        <f>'Table 1'!D22</f>
        <v>Anilines</v>
      </c>
      <c r="F22" s="5" t="str">
        <f>'Table 1'!E22</f>
        <v>D</v>
      </c>
      <c r="G22" s="5" t="str">
        <f>'Table 1'!F22</f>
        <v>dapsone</v>
      </c>
      <c r="H22" s="12" t="str">
        <f>'Table 1'!G22</f>
        <v>80-08-0</v>
      </c>
      <c r="I22" s="140"/>
      <c r="J22" s="140"/>
      <c r="K22" s="140"/>
      <c r="L22" s="140"/>
      <c r="M22" s="140"/>
      <c r="N22" s="140"/>
      <c r="O22" s="140"/>
      <c r="P22" s="140"/>
      <c r="Q22" s="140"/>
      <c r="R22" s="127"/>
      <c r="S22" s="130"/>
      <c r="T22" s="130"/>
      <c r="U22" s="131"/>
      <c r="V22" s="130"/>
      <c r="W22" s="131"/>
      <c r="X22" s="131"/>
    </row>
    <row r="23" spans="2:24" ht="13" x14ac:dyDescent="0.3">
      <c r="B23" s="21">
        <f t="shared" si="0"/>
        <v>0</v>
      </c>
      <c r="C23" s="5">
        <f>'Table 1'!B23</f>
        <v>0</v>
      </c>
      <c r="D23" s="5">
        <f>'Table 1'!C23</f>
        <v>1</v>
      </c>
      <c r="E23" s="5" t="str">
        <f>'Table 1'!D23</f>
        <v>Anilines</v>
      </c>
      <c r="F23" s="5" t="str">
        <f>'Table 1'!E23</f>
        <v>E</v>
      </c>
      <c r="G23" s="5" t="str">
        <f>'Table 1'!F23</f>
        <v>other unspecified/ unidentified aniline compounds</v>
      </c>
      <c r="H23" s="12">
        <f>'Table 1'!G23</f>
        <v>0</v>
      </c>
      <c r="I23" s="140"/>
      <c r="J23" s="140"/>
      <c r="K23" s="140"/>
      <c r="L23" s="140"/>
      <c r="M23" s="140"/>
      <c r="N23" s="140"/>
      <c r="O23" s="140"/>
      <c r="P23" s="140"/>
      <c r="Q23" s="140"/>
      <c r="R23" s="127"/>
      <c r="S23" s="130"/>
      <c r="T23" s="130"/>
      <c r="U23" s="131"/>
      <c r="V23" s="130"/>
      <c r="W23" s="131"/>
      <c r="X23" s="131"/>
    </row>
  </sheetData>
  <autoFilter ref="A3:H23" xr:uid="{6D6EA9E7-E586-4D43-9BB7-51119011CD78}"/>
  <mergeCells count="1">
    <mergeCell ref="I1:Q1"/>
  </mergeCells>
  <hyperlinks>
    <hyperlink ref="B1" location="'Table 2'!A1" display="Back to map" xr:uid="{6B57A20E-1475-4FE0-9D59-6ACE03876187}"/>
    <hyperlink ref="I2" r:id="rId1" xr:uid="{3832F2A5-36FD-4415-ADDE-0B591AF0A1A5}"/>
    <hyperlink ref="J2" r:id="rId2" xr:uid="{C8C22ED5-C5D3-4CA5-BCF4-0DCAC40C2494}"/>
    <hyperlink ref="K2" r:id="rId3" xr:uid="{629CA800-D7AE-4C2E-9F9E-D3A851865497}"/>
    <hyperlink ref="L2" r:id="rId4" xr:uid="{43254CEE-2548-46E1-AF5E-4D1BD2DD5A7C}"/>
    <hyperlink ref="M2" r:id="rId5" xr:uid="{675992D5-62C6-4A98-AF07-A7DEA5109C6A}"/>
    <hyperlink ref="N2" r:id="rId6" xr:uid="{19D7B649-5521-4890-A40F-C82F9D6965EE}"/>
    <hyperlink ref="O2" r:id="rId7" xr:uid="{68336BC0-EF1F-492E-AFA2-28B44AAF05B6}"/>
    <hyperlink ref="P2" r:id="rId8" xr:uid="{FDA7B15A-FB0E-4AB4-A464-A2BA5FEF4E23}"/>
    <hyperlink ref="Q2" r:id="rId9" xr:uid="{6056E2D8-8A91-4ED0-97AE-2A1B40B2F37E}"/>
  </hyperlinks>
  <pageMargins left="0.7" right="0.7" top="0.75" bottom="0.75" header="0.3" footer="0.3"/>
  <pageSetup paperSize="9" orientation="portrait"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A67356-CDF0-4713-8A0A-D96CC86D6152}">
  <dimension ref="A1:BG1825"/>
  <sheetViews>
    <sheetView showZeros="0" zoomScaleNormal="100" workbookViewId="0">
      <pane xSplit="7" ySplit="3" topLeftCell="H4" activePane="bottomRight" state="frozen"/>
      <selection activeCell="C1" sqref="C1"/>
      <selection pane="topRight" activeCell="C1" sqref="C1"/>
      <selection pane="bottomLeft" activeCell="C1" sqref="C1"/>
      <selection pane="bottomRight" activeCell="D4" sqref="D4"/>
    </sheetView>
  </sheetViews>
  <sheetFormatPr defaultColWidth="8.7265625" defaultRowHeight="13" x14ac:dyDescent="0.3"/>
  <cols>
    <col min="1" max="1" width="2.54296875" style="2" customWidth="1"/>
    <col min="2" max="2" width="0" style="2" hidden="1" customWidth="1"/>
    <col min="3" max="3" width="8.81640625" style="2" hidden="1" customWidth="1"/>
    <col min="4" max="4" width="8.7265625" style="2"/>
    <col min="5" max="5" width="8.81640625" style="2" customWidth="1"/>
    <col min="6" max="6" width="26.1796875" style="2" customWidth="1"/>
    <col min="7" max="7" width="14.26953125" style="2" customWidth="1"/>
    <col min="8" max="8" width="11.453125" style="2" customWidth="1"/>
    <col min="9" max="9" width="63.81640625" style="2" customWidth="1"/>
    <col min="10" max="10" width="51.1796875" style="2" customWidth="1"/>
    <col min="11" max="11" width="75.7265625" style="2" customWidth="1"/>
    <col min="12" max="12" width="8.7265625" style="2"/>
    <col min="13" max="13" width="8.81640625" style="2" bestFit="1" customWidth="1"/>
    <col min="14" max="20" width="8.7265625" style="2"/>
    <col min="21" max="21" width="8.81640625" style="2" bestFit="1" customWidth="1"/>
    <col min="22" max="26" width="8.7265625" style="2"/>
    <col min="27" max="27" width="8.81640625" style="2" bestFit="1" customWidth="1"/>
    <col min="28" max="35" width="8.7265625" style="2"/>
    <col min="36" max="36" width="8.81640625" style="2" bestFit="1" customWidth="1"/>
    <col min="37" max="37" width="8.7265625" style="2"/>
    <col min="38" max="38" width="10.81640625" style="2" customWidth="1"/>
    <col min="39" max="39" width="8.81640625" style="2" bestFit="1" customWidth="1"/>
    <col min="40" max="40" width="8.7265625" style="2"/>
    <col min="41" max="41" width="8.81640625" style="2" bestFit="1" customWidth="1"/>
    <col min="42" max="42" width="8.7265625" style="2"/>
    <col min="43" max="43" width="8.81640625" style="2" bestFit="1" customWidth="1"/>
    <col min="44" max="56" width="8.7265625" style="2"/>
    <col min="57" max="58" width="8.81640625" style="2" bestFit="1" customWidth="1"/>
    <col min="59" max="59" width="8.7265625" style="2"/>
    <col min="60" max="60" width="8.81640625" style="2" bestFit="1" customWidth="1"/>
    <col min="61" max="68" width="8.7265625" style="2"/>
    <col min="69" max="69" width="8.81640625" style="2" bestFit="1" customWidth="1"/>
    <col min="70" max="77" width="8.7265625" style="2"/>
    <col min="78" max="78" width="8.81640625" style="2" bestFit="1" customWidth="1"/>
    <col min="79" max="82" width="8.7265625" style="2"/>
    <col min="83" max="83" width="8.81640625" style="2" bestFit="1" customWidth="1"/>
    <col min="84" max="94" width="8.7265625" style="2"/>
    <col min="95" max="96" width="8.81640625" style="2" bestFit="1" customWidth="1"/>
    <col min="97" max="97" width="8.7265625" style="2"/>
    <col min="98" max="98" width="8.81640625" style="2" bestFit="1" customWidth="1"/>
    <col min="99" max="99" width="8.7265625" style="2"/>
    <col min="100" max="100" width="8.81640625" style="2" bestFit="1" customWidth="1"/>
    <col min="101" max="101" width="8.7265625" style="2"/>
    <col min="102" max="102" width="8.81640625" style="2" bestFit="1" customWidth="1"/>
    <col min="103" max="105" width="8.7265625" style="2"/>
    <col min="106" max="106" width="8.81640625" style="2" bestFit="1" customWidth="1"/>
    <col min="107" max="108" width="8.7265625" style="2"/>
    <col min="109" max="109" width="8.81640625" style="2" bestFit="1" customWidth="1"/>
    <col min="110" max="197" width="8.7265625" style="2"/>
    <col min="198" max="198" width="10.1796875" style="2" bestFit="1" customWidth="1"/>
    <col min="199" max="201" width="8.7265625" style="2"/>
    <col min="202" max="202" width="10.1796875" style="2" bestFit="1" customWidth="1"/>
    <col min="203" max="204" width="8.7265625" style="2"/>
    <col min="205" max="206" width="8.81640625" style="2" bestFit="1" customWidth="1"/>
    <col min="207" max="208" width="10.1796875" style="2" bestFit="1" customWidth="1"/>
    <col min="209" max="211" width="8.7265625" style="2"/>
    <col min="212" max="212" width="8.81640625" style="2" bestFit="1" customWidth="1"/>
    <col min="213" max="219" width="8.7265625" style="2"/>
    <col min="220" max="220" width="8.81640625" style="2" bestFit="1" customWidth="1"/>
    <col min="221" max="221" width="8.7265625" style="2"/>
    <col min="222" max="222" width="8.81640625" style="2" bestFit="1" customWidth="1"/>
    <col min="223" max="248" width="8.7265625" style="2"/>
    <col min="249" max="250" width="8.81640625" style="2" bestFit="1" customWidth="1"/>
    <col min="251" max="16384" width="8.7265625" style="2"/>
  </cols>
  <sheetData>
    <row r="1" spans="1:11" ht="14.15" customHeight="1" x14ac:dyDescent="0.3">
      <c r="F1" s="54" t="s">
        <v>544</v>
      </c>
    </row>
    <row r="2" spans="1:11" ht="39.65" customHeight="1" x14ac:dyDescent="0.5">
      <c r="B2" s="1"/>
      <c r="D2" s="1" t="s">
        <v>0</v>
      </c>
    </row>
    <row r="3" spans="1:11" s="4" customFormat="1" ht="26" x14ac:dyDescent="0.3">
      <c r="B3" s="3" t="s">
        <v>43</v>
      </c>
      <c r="C3" s="3" t="s">
        <v>44</v>
      </c>
      <c r="D3" s="3" t="s">
        <v>45</v>
      </c>
      <c r="E3" s="3" t="s">
        <v>46</v>
      </c>
      <c r="F3" s="3" t="s">
        <v>47</v>
      </c>
      <c r="G3" s="3" t="s">
        <v>48</v>
      </c>
      <c r="H3" s="3" t="s">
        <v>49</v>
      </c>
      <c r="I3" s="3" t="s">
        <v>50</v>
      </c>
      <c r="J3" s="3" t="s">
        <v>51</v>
      </c>
      <c r="K3" s="3" t="s">
        <v>52</v>
      </c>
    </row>
    <row r="4" spans="1:11" x14ac:dyDescent="0.3">
      <c r="A4"/>
      <c r="B4" s="5">
        <v>0</v>
      </c>
      <c r="C4" s="5">
        <v>1</v>
      </c>
      <c r="D4" s="5" t="s">
        <v>53</v>
      </c>
      <c r="E4" s="5" t="s">
        <v>54</v>
      </c>
      <c r="F4" s="5" t="s">
        <v>55</v>
      </c>
      <c r="G4" s="6" t="s">
        <v>56</v>
      </c>
      <c r="H4" s="5" t="s">
        <v>57</v>
      </c>
      <c r="I4" s="170" t="s">
        <v>58</v>
      </c>
      <c r="J4" s="170" t="s">
        <v>59</v>
      </c>
      <c r="K4" s="170" t="s">
        <v>60</v>
      </c>
    </row>
    <row r="5" spans="1:11" x14ac:dyDescent="0.3">
      <c r="A5"/>
      <c r="B5" s="5">
        <v>0</v>
      </c>
      <c r="C5" s="5">
        <v>1</v>
      </c>
      <c r="D5" s="5" t="s">
        <v>53</v>
      </c>
      <c r="E5" s="5" t="s">
        <v>54</v>
      </c>
      <c r="F5" s="5" t="s">
        <v>61</v>
      </c>
      <c r="G5" s="6" t="s">
        <v>62</v>
      </c>
      <c r="H5" s="5" t="s">
        <v>63</v>
      </c>
      <c r="I5" s="170" t="s">
        <v>64</v>
      </c>
      <c r="J5" s="170" t="s">
        <v>65</v>
      </c>
      <c r="K5" s="170" t="s">
        <v>66</v>
      </c>
    </row>
    <row r="6" spans="1:11" x14ac:dyDescent="0.3">
      <c r="A6"/>
      <c r="B6" s="5">
        <v>0</v>
      </c>
      <c r="C6" s="5">
        <v>1</v>
      </c>
      <c r="D6" s="5" t="s">
        <v>53</v>
      </c>
      <c r="E6" s="5" t="s">
        <v>67</v>
      </c>
      <c r="F6" s="5" t="s">
        <v>68</v>
      </c>
      <c r="G6" s="6" t="s">
        <v>69</v>
      </c>
      <c r="H6" s="5" t="s">
        <v>70</v>
      </c>
      <c r="I6" s="170" t="s">
        <v>71</v>
      </c>
      <c r="J6" s="170" t="s">
        <v>72</v>
      </c>
      <c r="K6" s="170" t="s">
        <v>73</v>
      </c>
    </row>
    <row r="7" spans="1:11" x14ac:dyDescent="0.3">
      <c r="A7"/>
      <c r="B7" s="5">
        <v>0</v>
      </c>
      <c r="C7" s="5">
        <v>1</v>
      </c>
      <c r="D7" s="5" t="s">
        <v>53</v>
      </c>
      <c r="E7" s="5" t="s">
        <v>67</v>
      </c>
      <c r="F7" s="5" t="s">
        <v>74</v>
      </c>
      <c r="G7" s="6" t="s">
        <v>75</v>
      </c>
      <c r="H7" s="5" t="s">
        <v>76</v>
      </c>
      <c r="I7" s="170" t="s">
        <v>77</v>
      </c>
      <c r="J7" s="170" t="s">
        <v>78</v>
      </c>
      <c r="K7" s="170" t="s">
        <v>79</v>
      </c>
    </row>
    <row r="8" spans="1:11" x14ac:dyDescent="0.3">
      <c r="A8" s="55" t="s">
        <v>545</v>
      </c>
      <c r="B8" s="5">
        <v>0</v>
      </c>
      <c r="C8" s="5">
        <v>1</v>
      </c>
      <c r="D8" s="5" t="s">
        <v>53</v>
      </c>
      <c r="E8" s="5" t="s">
        <v>67</v>
      </c>
      <c r="F8" s="5" t="s">
        <v>80</v>
      </c>
      <c r="G8" s="6" t="s">
        <v>81</v>
      </c>
      <c r="H8" s="5" t="s">
        <v>82</v>
      </c>
      <c r="I8" s="170" t="s">
        <v>83</v>
      </c>
      <c r="J8" s="170" t="s">
        <v>84</v>
      </c>
      <c r="K8" s="170" t="s">
        <v>85</v>
      </c>
    </row>
    <row r="9" spans="1:11" x14ac:dyDescent="0.3">
      <c r="A9" s="55" t="s">
        <v>545</v>
      </c>
      <c r="B9" s="5" t="s">
        <v>86</v>
      </c>
      <c r="C9" s="5">
        <v>1</v>
      </c>
      <c r="D9" s="5" t="s">
        <v>53</v>
      </c>
      <c r="E9" s="5" t="s">
        <v>67</v>
      </c>
      <c r="F9" s="5" t="s">
        <v>80</v>
      </c>
      <c r="G9" s="5" t="s">
        <v>87</v>
      </c>
      <c r="H9" s="5" t="s">
        <v>88</v>
      </c>
      <c r="I9" s="170" t="s">
        <v>89</v>
      </c>
      <c r="J9" s="170" t="s">
        <v>90</v>
      </c>
      <c r="K9" s="170" t="s">
        <v>91</v>
      </c>
    </row>
    <row r="10" spans="1:11" x14ac:dyDescent="0.3">
      <c r="A10" s="55" t="s">
        <v>545</v>
      </c>
      <c r="B10" s="5" t="s">
        <v>86</v>
      </c>
      <c r="C10" s="5">
        <v>1</v>
      </c>
      <c r="D10" s="5" t="s">
        <v>53</v>
      </c>
      <c r="E10" s="5" t="s">
        <v>67</v>
      </c>
      <c r="F10" s="5" t="s">
        <v>80</v>
      </c>
      <c r="G10" s="5" t="s">
        <v>92</v>
      </c>
      <c r="H10" s="5" t="s">
        <v>93</v>
      </c>
      <c r="I10" s="7" t="s">
        <v>93</v>
      </c>
      <c r="J10" s="7" t="s">
        <v>93</v>
      </c>
      <c r="K10" s="7" t="s">
        <v>93</v>
      </c>
    </row>
    <row r="11" spans="1:11" x14ac:dyDescent="0.3">
      <c r="A11"/>
      <c r="B11" s="5">
        <v>0</v>
      </c>
      <c r="C11" s="5">
        <v>1</v>
      </c>
      <c r="D11" s="5" t="s">
        <v>53</v>
      </c>
      <c r="E11" s="5" t="s">
        <v>67</v>
      </c>
      <c r="F11" s="5" t="s">
        <v>94</v>
      </c>
      <c r="G11" s="6" t="s">
        <v>95</v>
      </c>
      <c r="H11" s="5" t="s">
        <v>96</v>
      </c>
      <c r="I11" s="170" t="s">
        <v>97</v>
      </c>
      <c r="J11" s="170" t="s">
        <v>98</v>
      </c>
      <c r="K11" s="170" t="s">
        <v>99</v>
      </c>
    </row>
    <row r="12" spans="1:11" x14ac:dyDescent="0.3">
      <c r="A12"/>
      <c r="B12" s="5">
        <v>0</v>
      </c>
      <c r="C12" s="5">
        <v>1</v>
      </c>
      <c r="D12" s="5" t="s">
        <v>53</v>
      </c>
      <c r="E12" s="5" t="s">
        <v>100</v>
      </c>
      <c r="F12" s="5" t="s">
        <v>101</v>
      </c>
      <c r="G12" s="6" t="s">
        <v>102</v>
      </c>
      <c r="H12" s="5" t="s">
        <v>103</v>
      </c>
      <c r="I12" s="170" t="s">
        <v>104</v>
      </c>
      <c r="J12" s="170" t="s">
        <v>105</v>
      </c>
      <c r="K12" s="170" t="s">
        <v>106</v>
      </c>
    </row>
    <row r="13" spans="1:11" x14ac:dyDescent="0.3">
      <c r="A13"/>
      <c r="B13" s="5">
        <v>0</v>
      </c>
      <c r="C13" s="5">
        <v>1</v>
      </c>
      <c r="D13" s="5" t="s">
        <v>53</v>
      </c>
      <c r="E13" s="5" t="s">
        <v>100</v>
      </c>
      <c r="F13" s="5" t="s">
        <v>107</v>
      </c>
      <c r="G13" s="6" t="s">
        <v>108</v>
      </c>
      <c r="H13" s="5" t="s">
        <v>109</v>
      </c>
      <c r="I13" s="170" t="s">
        <v>110</v>
      </c>
      <c r="J13" s="170" t="s">
        <v>111</v>
      </c>
      <c r="K13" s="170" t="s">
        <v>112</v>
      </c>
    </row>
    <row r="14" spans="1:11" x14ac:dyDescent="0.3">
      <c r="A14"/>
      <c r="B14" s="5">
        <v>0</v>
      </c>
      <c r="C14" s="5">
        <v>1</v>
      </c>
      <c r="D14" s="5" t="s">
        <v>53</v>
      </c>
      <c r="E14" s="5" t="s">
        <v>113</v>
      </c>
      <c r="F14" s="5" t="s">
        <v>114</v>
      </c>
      <c r="G14" s="6" t="s">
        <v>115</v>
      </c>
      <c r="H14" s="5" t="s">
        <v>93</v>
      </c>
      <c r="I14" s="7" t="s">
        <v>93</v>
      </c>
      <c r="J14" s="7" t="s">
        <v>93</v>
      </c>
      <c r="K14" s="7" t="s">
        <v>93</v>
      </c>
    </row>
    <row r="15" spans="1:11" x14ac:dyDescent="0.3">
      <c r="A15"/>
      <c r="B15" s="5">
        <v>0</v>
      </c>
      <c r="C15" s="5">
        <v>1</v>
      </c>
      <c r="D15" s="5" t="s">
        <v>53</v>
      </c>
      <c r="E15" s="5" t="s">
        <v>113</v>
      </c>
      <c r="F15" s="5" t="s">
        <v>116</v>
      </c>
      <c r="G15" s="6" t="s">
        <v>117</v>
      </c>
      <c r="H15" s="5" t="s">
        <v>118</v>
      </c>
      <c r="I15" s="170" t="s">
        <v>119</v>
      </c>
      <c r="J15" s="170" t="s">
        <v>120</v>
      </c>
      <c r="K15" s="170" t="s">
        <v>121</v>
      </c>
    </row>
    <row r="16" spans="1:11" x14ac:dyDescent="0.3">
      <c r="A16"/>
      <c r="B16" s="5">
        <v>0</v>
      </c>
      <c r="C16" s="5">
        <v>1</v>
      </c>
      <c r="D16" s="5" t="s">
        <v>53</v>
      </c>
      <c r="E16" s="5" t="s">
        <v>113</v>
      </c>
      <c r="F16" s="5" t="s">
        <v>122</v>
      </c>
      <c r="G16" s="6" t="s">
        <v>123</v>
      </c>
      <c r="H16" s="5" t="s">
        <v>124</v>
      </c>
      <c r="I16" s="170" t="s">
        <v>125</v>
      </c>
      <c r="J16" s="170" t="s">
        <v>126</v>
      </c>
      <c r="K16" s="170" t="s">
        <v>127</v>
      </c>
    </row>
    <row r="17" spans="1:59" x14ac:dyDescent="0.3">
      <c r="A17"/>
      <c r="B17" s="5">
        <v>0</v>
      </c>
      <c r="C17" s="5">
        <v>1</v>
      </c>
      <c r="D17" s="5" t="s">
        <v>53</v>
      </c>
      <c r="E17" s="5" t="s">
        <v>113</v>
      </c>
      <c r="F17" s="5" t="s">
        <v>128</v>
      </c>
      <c r="G17" s="6" t="s">
        <v>129</v>
      </c>
      <c r="H17" s="5" t="s">
        <v>130</v>
      </c>
      <c r="I17" s="170" t="s">
        <v>131</v>
      </c>
      <c r="J17" s="170" t="s">
        <v>132</v>
      </c>
      <c r="K17" s="170" t="s">
        <v>133</v>
      </c>
    </row>
    <row r="18" spans="1:59" x14ac:dyDescent="0.3">
      <c r="A18"/>
      <c r="B18" s="5">
        <v>0</v>
      </c>
      <c r="C18" s="5">
        <v>1</v>
      </c>
      <c r="D18" s="5" t="s">
        <v>53</v>
      </c>
      <c r="E18" s="5" t="s">
        <v>113</v>
      </c>
      <c r="F18" s="5" t="s">
        <v>134</v>
      </c>
      <c r="G18" s="6" t="s">
        <v>135</v>
      </c>
      <c r="H18" s="5" t="s">
        <v>136</v>
      </c>
      <c r="I18" s="170" t="s">
        <v>137</v>
      </c>
      <c r="J18" s="170" t="s">
        <v>138</v>
      </c>
      <c r="K18" s="170" t="s">
        <v>139</v>
      </c>
    </row>
    <row r="19" spans="1:59" x14ac:dyDescent="0.3">
      <c r="A19"/>
      <c r="B19" s="5">
        <v>0</v>
      </c>
      <c r="C19" s="5">
        <v>1</v>
      </c>
      <c r="D19" s="5" t="s">
        <v>53</v>
      </c>
      <c r="E19" s="5" t="s">
        <v>113</v>
      </c>
      <c r="F19" s="5" t="s">
        <v>140</v>
      </c>
      <c r="G19" s="6" t="s">
        <v>141</v>
      </c>
      <c r="H19" s="5" t="s">
        <v>142</v>
      </c>
      <c r="I19" s="170" t="s">
        <v>143</v>
      </c>
      <c r="J19" s="170" t="s">
        <v>144</v>
      </c>
      <c r="K19" s="170" t="s">
        <v>145</v>
      </c>
    </row>
    <row r="20" spans="1:59" x14ac:dyDescent="0.3">
      <c r="A20"/>
      <c r="B20" s="5" t="s">
        <v>86</v>
      </c>
      <c r="C20" s="5">
        <v>1</v>
      </c>
      <c r="D20" s="5" t="s">
        <v>53</v>
      </c>
      <c r="E20" s="5" t="s">
        <v>113</v>
      </c>
      <c r="F20" s="5" t="s">
        <v>140</v>
      </c>
      <c r="G20" s="5" t="s">
        <v>146</v>
      </c>
      <c r="H20" s="5" t="s">
        <v>147</v>
      </c>
      <c r="I20" s="170" t="s">
        <v>148</v>
      </c>
      <c r="J20" s="170" t="s">
        <v>149</v>
      </c>
      <c r="K20" s="170" t="s">
        <v>150</v>
      </c>
    </row>
    <row r="21" spans="1:59" x14ac:dyDescent="0.3">
      <c r="A21"/>
      <c r="B21" s="5">
        <v>0</v>
      </c>
      <c r="C21" s="5">
        <v>1</v>
      </c>
      <c r="D21" s="5" t="s">
        <v>53</v>
      </c>
      <c r="E21" s="5" t="s">
        <v>113</v>
      </c>
      <c r="F21" s="5" t="s">
        <v>151</v>
      </c>
      <c r="G21" s="6" t="s">
        <v>152</v>
      </c>
      <c r="H21" s="5" t="s">
        <v>153</v>
      </c>
      <c r="I21" s="170" t="s">
        <v>154</v>
      </c>
      <c r="J21" s="170" t="s">
        <v>155</v>
      </c>
      <c r="K21" s="170" t="s">
        <v>156</v>
      </c>
    </row>
    <row r="22" spans="1:59" x14ac:dyDescent="0.3">
      <c r="A22"/>
      <c r="B22" s="5">
        <v>0</v>
      </c>
      <c r="C22" s="5">
        <v>1</v>
      </c>
      <c r="D22" s="5" t="s">
        <v>53</v>
      </c>
      <c r="E22" s="5" t="s">
        <v>113</v>
      </c>
      <c r="F22" s="5" t="s">
        <v>157</v>
      </c>
      <c r="G22" s="6" t="s">
        <v>158</v>
      </c>
      <c r="H22" s="5" t="s">
        <v>159</v>
      </c>
      <c r="I22" s="170" t="s">
        <v>160</v>
      </c>
      <c r="J22" s="170" t="s">
        <v>161</v>
      </c>
      <c r="K22" s="170" t="s">
        <v>162</v>
      </c>
    </row>
    <row r="23" spans="1:59" x14ac:dyDescent="0.3">
      <c r="A23"/>
      <c r="B23" s="5">
        <v>0</v>
      </c>
      <c r="C23" s="5">
        <v>1</v>
      </c>
      <c r="D23" s="5" t="s">
        <v>53</v>
      </c>
      <c r="E23" s="5" t="s">
        <v>163</v>
      </c>
      <c r="F23" s="5" t="s">
        <v>164</v>
      </c>
      <c r="G23" s="6">
        <v>0</v>
      </c>
      <c r="H23" s="5" t="s">
        <v>93</v>
      </c>
      <c r="I23" s="7" t="s">
        <v>93</v>
      </c>
      <c r="J23" s="7" t="s">
        <v>93</v>
      </c>
      <c r="K23" s="7" t="s">
        <v>93</v>
      </c>
    </row>
    <row r="25" spans="1:59" x14ac:dyDescent="0.3">
      <c r="AK25" s="2">
        <v>1</v>
      </c>
      <c r="AL25" s="2">
        <v>1</v>
      </c>
      <c r="AM25" s="2">
        <v>1</v>
      </c>
      <c r="AN25" s="2">
        <v>2</v>
      </c>
      <c r="AO25" s="2">
        <v>2</v>
      </c>
      <c r="AP25" s="2">
        <v>3</v>
      </c>
      <c r="AQ25" s="2">
        <v>3</v>
      </c>
      <c r="AR25" s="2">
        <v>3</v>
      </c>
      <c r="AS25" s="2">
        <v>3</v>
      </c>
      <c r="AT25" s="2">
        <v>6</v>
      </c>
      <c r="AU25" s="2">
        <v>6</v>
      </c>
      <c r="AV25" s="2">
        <v>7</v>
      </c>
      <c r="AW25" s="2">
        <v>7</v>
      </c>
      <c r="AX25" s="2">
        <v>8</v>
      </c>
      <c r="AY25" s="2">
        <v>8</v>
      </c>
      <c r="AZ25" s="2">
        <v>8</v>
      </c>
      <c r="BA25" s="2">
        <v>8</v>
      </c>
      <c r="BB25" s="2">
        <v>8</v>
      </c>
      <c r="BC25" s="2">
        <v>9</v>
      </c>
      <c r="BD25" s="2">
        <v>10</v>
      </c>
      <c r="BE25" s="2">
        <v>10</v>
      </c>
      <c r="BF25" s="2">
        <v>10</v>
      </c>
      <c r="BG25" s="2">
        <v>10</v>
      </c>
    </row>
    <row r="26" spans="1:59" s="4" customFormat="1" x14ac:dyDescent="0.3"/>
    <row r="625" ht="15" customHeight="1" x14ac:dyDescent="0.3"/>
    <row r="925" ht="15" customHeight="1" x14ac:dyDescent="0.3"/>
    <row r="1825" ht="15" customHeight="1" x14ac:dyDescent="0.3"/>
  </sheetData>
  <autoFilter ref="A3:H23" xr:uid="{FB531C1A-D847-44E6-8FDF-3D345D4247B5}"/>
  <hyperlinks>
    <hyperlink ref="F1" location="'Table 1'!A1" display="Back to map" xr:uid="{30F93B19-0E89-4046-8037-A68F3D7310E9}"/>
    <hyperlink ref="F1:G1" location="'Table 2'!A1" display="Back to info page" xr:uid="{4FB1E292-5E62-40D2-8997-186F531B81FD}"/>
    <hyperlink ref="K22" r:id="rId1" xr:uid="{1FC899FB-04D5-4A61-8830-99419FDC760E}"/>
    <hyperlink ref="K21" r:id="rId2" xr:uid="{39D2DECE-2395-45C2-A09F-2F4FC8A5F325}"/>
    <hyperlink ref="K20" r:id="rId3" xr:uid="{03BF68B1-0649-4E42-8902-BB9E81201819}"/>
    <hyperlink ref="K19" r:id="rId4" xr:uid="{C9622E49-1CE6-4EB8-B430-8ED5E6AFE42C}"/>
    <hyperlink ref="K18" r:id="rId5" xr:uid="{1931A2B4-5142-4CEF-9220-43C657AA5787}"/>
    <hyperlink ref="K17" r:id="rId6" xr:uid="{88462784-9B8C-44BB-B6EB-7BC1DE8A2D0D}"/>
    <hyperlink ref="K16" r:id="rId7" xr:uid="{5DC1E4F5-3AEE-4506-9B4C-EC0A443AE653}"/>
    <hyperlink ref="K15" r:id="rId8" xr:uid="{7D3AD783-4FEC-4B0A-A884-50CE25F81111}"/>
    <hyperlink ref="K13" r:id="rId9" xr:uid="{12948319-C337-49EC-AA56-705426FF2BBD}"/>
    <hyperlink ref="K12" r:id="rId10" xr:uid="{9211B588-E3C9-481D-A318-30E3BD5C7746}"/>
    <hyperlink ref="K11" r:id="rId11" xr:uid="{715D3209-5F0E-4193-A1A0-D58DFB6421A2}"/>
    <hyperlink ref="K9" r:id="rId12" xr:uid="{1FA22373-0BAA-4070-9772-7EEE5AF040CB}"/>
    <hyperlink ref="K8" r:id="rId13" xr:uid="{50A80894-9310-44E1-B4F3-4E2C82D09A1E}"/>
    <hyperlink ref="K7" r:id="rId14" xr:uid="{CBD6847C-B0C5-4069-914A-A94FFB1AD227}"/>
    <hyperlink ref="K6" r:id="rId15" xr:uid="{9216D643-F837-481F-B4F2-E85CE8FCD63F}"/>
    <hyperlink ref="K5" r:id="rId16" xr:uid="{F34C1E6D-1BB7-4329-AEEC-109A356D63E2}"/>
    <hyperlink ref="K4" r:id="rId17" xr:uid="{7F4753CB-6549-45FB-AAA5-8758FDB1CD46}"/>
    <hyperlink ref="J22" r:id="rId18" xr:uid="{B98F84D6-7428-48EA-A1A4-D56E76A96E8C}"/>
    <hyperlink ref="J21" r:id="rId19" xr:uid="{E3E43C22-F102-4371-9D96-3A897815F709}"/>
    <hyperlink ref="J20" r:id="rId20" xr:uid="{493EA347-A98D-46D0-BD62-6A363FD03FB3}"/>
    <hyperlink ref="J19" r:id="rId21" xr:uid="{D57F0AE7-631E-4EF7-8E5A-54920723DE46}"/>
    <hyperlink ref="J18" r:id="rId22" xr:uid="{1D065B00-5838-439A-AA0A-D4FDA296D71A}"/>
    <hyperlink ref="J17" r:id="rId23" xr:uid="{1289ADF8-C9D8-4637-AD00-B5026D510DEC}"/>
    <hyperlink ref="J16" r:id="rId24" xr:uid="{8E562C78-B795-4D85-8E35-68B63C801557}"/>
    <hyperlink ref="J15" r:id="rId25" xr:uid="{C83BD611-6F48-4ACC-B5E3-FC27741696A4}"/>
    <hyperlink ref="J13" r:id="rId26" xr:uid="{A36DEE54-E2DA-430F-9D00-D700C15795A6}"/>
    <hyperlink ref="J12" r:id="rId27" xr:uid="{22D03BF7-0DCA-4A4C-9367-6BA52FF7E915}"/>
    <hyperlink ref="J11" r:id="rId28" xr:uid="{7828ABBB-E471-4607-AD99-A143C6910E69}"/>
    <hyperlink ref="J9" r:id="rId29" xr:uid="{DC9E4E1A-E49B-47A9-A262-38FA06795499}"/>
    <hyperlink ref="J8" r:id="rId30" xr:uid="{5B599DE4-40C9-42B7-BEA4-759A75EEA7B3}"/>
    <hyperlink ref="J7" r:id="rId31" xr:uid="{AAE19857-E486-4415-A2A2-D8C8A69CBB67}"/>
    <hyperlink ref="J6" r:id="rId32" xr:uid="{CBBE7754-030D-438A-B474-FAF9D7C7ABC5}"/>
    <hyperlink ref="J5" r:id="rId33" xr:uid="{FCFD597B-7393-4EE3-8ACD-95BCA6C0D8AA}"/>
    <hyperlink ref="J4" r:id="rId34" xr:uid="{0850CFD5-E1BB-4406-9BE1-DEF58EB3F90C}"/>
    <hyperlink ref="I22" r:id="rId35" xr:uid="{B8EDF801-5A9A-4BFF-A774-FB24779DA952}"/>
    <hyperlink ref="I21" r:id="rId36" xr:uid="{9DED7DAF-B3F8-42A5-A05B-02B3CFB2AF7F}"/>
    <hyperlink ref="I20" r:id="rId37" xr:uid="{0A18B496-603E-4DD8-A17A-1963F04C2BE6}"/>
    <hyperlink ref="I19" r:id="rId38" xr:uid="{4A5AC81F-7A94-4FB3-B003-995D186D4ACA}"/>
    <hyperlink ref="I18" r:id="rId39" xr:uid="{10B88E3C-FF1D-4602-BB21-5A22C32FAE39}"/>
    <hyperlink ref="I17" r:id="rId40" xr:uid="{20E47B70-C86D-4390-942F-EB31D790354A}"/>
    <hyperlink ref="I16" r:id="rId41" xr:uid="{6FD5B427-2F40-47CF-924C-9B261CB5D288}"/>
    <hyperlink ref="I15" r:id="rId42" xr:uid="{62EB3AA3-16D6-4A55-A159-F3E8A136D312}"/>
    <hyperlink ref="I13" r:id="rId43" xr:uid="{D126D837-9FCA-4AFF-A244-C178BF1A2DD0}"/>
    <hyperlink ref="I12" r:id="rId44" xr:uid="{990BE8E2-CCCE-4237-AC2B-850DB1C699BA}"/>
    <hyperlink ref="I11" r:id="rId45" xr:uid="{9FAE1890-9200-41F6-ADD0-A6724EC2384B}"/>
    <hyperlink ref="I9" r:id="rId46" xr:uid="{7A308B62-1D0F-4034-A462-3C9E433FE069}"/>
    <hyperlink ref="I8" r:id="rId47" xr:uid="{FE9B0B79-DF8D-487A-A8E7-D043A967D842}"/>
    <hyperlink ref="I7" r:id="rId48" xr:uid="{4F415121-7823-46FD-B0C3-46C8D258EBAD}"/>
    <hyperlink ref="I6" r:id="rId49" xr:uid="{CA6DF84C-1AC8-441B-A990-AD0FE36917D2}"/>
    <hyperlink ref="I5" r:id="rId50" xr:uid="{CB5A7342-B215-41CF-9EC8-7F01EF8495A8}"/>
    <hyperlink ref="I4" r:id="rId51" xr:uid="{BAB47BDF-895A-4D54-83C7-FD34D3920514}"/>
  </hyperlinks>
  <pageMargins left="0.7" right="0.7" top="0.75" bottom="0.75" header="0.3" footer="0.3"/>
  <pageSetup paperSize="9" orientation="portrait" r:id="rId5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BEA6BE-A389-47BE-A91E-2156A62E4A9B}">
  <dimension ref="A1:BX22"/>
  <sheetViews>
    <sheetView showZeros="0" tabSelected="1" workbookViewId="0">
      <pane xSplit="7" ySplit="2" topLeftCell="H3" activePane="bottomRight" state="frozen"/>
      <selection activeCell="C1" sqref="C1"/>
      <selection pane="topRight" activeCell="C1" sqref="C1"/>
      <selection pane="bottomLeft" activeCell="C1" sqref="C1"/>
      <selection pane="bottomRight" activeCell="H3" sqref="H3"/>
    </sheetView>
  </sheetViews>
  <sheetFormatPr defaultRowHeight="12.5" x14ac:dyDescent="0.25"/>
  <cols>
    <col min="1" max="1" width="8.7265625" customWidth="1"/>
    <col min="2" max="3" width="8.7265625" hidden="1" customWidth="1"/>
    <col min="6" max="6" width="24.453125" customWidth="1"/>
    <col min="11" max="11" width="11.453125" customWidth="1"/>
    <col min="19" max="19" width="11.1796875" customWidth="1"/>
    <col min="21" max="21" width="12" customWidth="1"/>
    <col min="23" max="26" width="10.54296875" customWidth="1"/>
    <col min="28" max="28" width="10.453125" customWidth="1"/>
    <col min="29" max="29" width="10.54296875" customWidth="1"/>
    <col min="30" max="30" width="11.81640625" customWidth="1"/>
    <col min="32" max="32" width="11.7265625" customWidth="1"/>
    <col min="33" max="33" width="16.26953125" customWidth="1"/>
    <col min="35" max="35" width="10.54296875" customWidth="1"/>
    <col min="36" max="36" width="14.453125" customWidth="1"/>
    <col min="38" max="38" width="21.81640625" customWidth="1"/>
  </cols>
  <sheetData>
    <row r="1" spans="1:76" ht="28" customHeight="1" x14ac:dyDescent="0.5">
      <c r="B1" s="1"/>
      <c r="C1" s="2"/>
      <c r="D1" s="1" t="s">
        <v>1</v>
      </c>
      <c r="E1" s="2"/>
      <c r="F1" s="2"/>
      <c r="G1" s="179" t="s">
        <v>543</v>
      </c>
      <c r="H1" s="180"/>
      <c r="I1" s="181" t="s">
        <v>2</v>
      </c>
      <c r="J1" s="182"/>
      <c r="K1" s="182"/>
      <c r="L1" s="183"/>
      <c r="M1" s="181" t="s">
        <v>3</v>
      </c>
      <c r="N1" s="183"/>
      <c r="O1" s="181" t="s">
        <v>4</v>
      </c>
      <c r="P1" s="182"/>
      <c r="Q1" s="182"/>
      <c r="R1" s="183"/>
      <c r="S1" s="181" t="s">
        <v>5</v>
      </c>
      <c r="T1" s="183"/>
      <c r="U1" s="181" t="s">
        <v>6</v>
      </c>
      <c r="V1" s="183"/>
      <c r="W1" s="186" t="s">
        <v>7</v>
      </c>
      <c r="X1" s="187"/>
      <c r="Y1" s="187"/>
      <c r="Z1" s="187"/>
      <c r="AA1" s="188"/>
      <c r="AB1" s="105" t="s">
        <v>8</v>
      </c>
      <c r="AC1" s="181" t="s">
        <v>9</v>
      </c>
      <c r="AD1" s="182"/>
      <c r="AE1" s="182"/>
      <c r="AF1" s="183"/>
      <c r="AG1" s="167" t="s">
        <v>625</v>
      </c>
      <c r="AH1" s="184" t="s">
        <v>626</v>
      </c>
      <c r="AI1" s="185"/>
      <c r="AJ1" s="168" t="s">
        <v>648</v>
      </c>
      <c r="BB1">
        <v>3</v>
      </c>
      <c r="BC1">
        <v>3</v>
      </c>
      <c r="BD1">
        <v>3</v>
      </c>
      <c r="BE1">
        <v>4</v>
      </c>
      <c r="BF1">
        <v>4</v>
      </c>
      <c r="BG1">
        <v>5</v>
      </c>
      <c r="BH1">
        <v>5</v>
      </c>
      <c r="BI1">
        <v>5</v>
      </c>
      <c r="BJ1">
        <v>5</v>
      </c>
      <c r="BK1">
        <v>6</v>
      </c>
      <c r="BL1">
        <v>6</v>
      </c>
      <c r="BM1">
        <v>7</v>
      </c>
      <c r="BN1">
        <v>7</v>
      </c>
      <c r="BO1">
        <v>8</v>
      </c>
      <c r="BP1">
        <v>8</v>
      </c>
      <c r="BQ1">
        <v>8</v>
      </c>
      <c r="BR1">
        <v>8</v>
      </c>
      <c r="BS1">
        <v>8</v>
      </c>
      <c r="BT1">
        <v>9</v>
      </c>
      <c r="BU1">
        <v>10</v>
      </c>
      <c r="BV1">
        <v>10</v>
      </c>
      <c r="BW1">
        <v>10</v>
      </c>
      <c r="BX1">
        <v>10</v>
      </c>
    </row>
    <row r="2" spans="1:76" ht="117.5" thickBot="1" x14ac:dyDescent="0.35">
      <c r="B2" s="3" t="str">
        <f>'Table 1'!B3</f>
        <v>Duplicate?</v>
      </c>
      <c r="C2" s="3" t="str">
        <f>'Table 1'!C3</f>
        <v>List</v>
      </c>
      <c r="D2" s="3" t="str">
        <f>'Table 1'!D3</f>
        <v>Substance Group</v>
      </c>
      <c r="E2" s="3" t="str">
        <f>'Table 1'!E3</f>
        <v>Category</v>
      </c>
      <c r="F2" s="3" t="str">
        <f>'Table 1'!F3</f>
        <v>Substance name</v>
      </c>
      <c r="G2" s="3" t="str">
        <f>'Table 1'!G3</f>
        <v>CASNo.</v>
      </c>
      <c r="H2" s="19" t="str">
        <f>'Table 1'!H3</f>
        <v>EC NUMBER</v>
      </c>
      <c r="I2" s="10" t="s">
        <v>10</v>
      </c>
      <c r="J2" s="8" t="s">
        <v>11</v>
      </c>
      <c r="K2" s="19" t="s">
        <v>661</v>
      </c>
      <c r="L2" s="9" t="s">
        <v>12</v>
      </c>
      <c r="M2" s="10" t="s">
        <v>13</v>
      </c>
      <c r="N2" s="9" t="s">
        <v>14</v>
      </c>
      <c r="O2" s="10" t="s">
        <v>15</v>
      </c>
      <c r="P2" s="8" t="s">
        <v>16</v>
      </c>
      <c r="Q2" s="8" t="s">
        <v>17</v>
      </c>
      <c r="R2" s="9" t="s">
        <v>18</v>
      </c>
      <c r="S2" s="10" t="s">
        <v>19</v>
      </c>
      <c r="T2" s="9" t="s">
        <v>20</v>
      </c>
      <c r="U2" s="10" t="s">
        <v>21</v>
      </c>
      <c r="V2" s="9" t="s">
        <v>22</v>
      </c>
      <c r="W2" s="10" t="s">
        <v>23</v>
      </c>
      <c r="X2" s="8" t="s">
        <v>24</v>
      </c>
      <c r="Y2" s="8" t="s">
        <v>25</v>
      </c>
      <c r="Z2" s="8" t="s">
        <v>26</v>
      </c>
      <c r="AA2" s="9" t="s">
        <v>27</v>
      </c>
      <c r="AB2" s="11" t="s">
        <v>28</v>
      </c>
      <c r="AC2" s="10" t="s">
        <v>29</v>
      </c>
      <c r="AD2" s="8" t="s">
        <v>662</v>
      </c>
      <c r="AE2" s="8" t="s">
        <v>30</v>
      </c>
      <c r="AF2" s="9" t="s">
        <v>31</v>
      </c>
      <c r="AG2" s="162" t="s">
        <v>649</v>
      </c>
      <c r="AH2" s="163" t="s">
        <v>650</v>
      </c>
      <c r="AI2" s="164" t="s">
        <v>651</v>
      </c>
      <c r="AJ2" s="165" t="s">
        <v>652</v>
      </c>
      <c r="AL2" s="141" t="s">
        <v>653</v>
      </c>
      <c r="BB2" s="4" t="s">
        <v>10</v>
      </c>
      <c r="BC2" s="4" t="s">
        <v>11</v>
      </c>
      <c r="BD2" s="4" t="s">
        <v>12</v>
      </c>
      <c r="BE2" s="4" t="s">
        <v>13</v>
      </c>
      <c r="BF2" s="4" t="s">
        <v>14</v>
      </c>
      <c r="BG2" s="4" t="s">
        <v>15</v>
      </c>
      <c r="BH2" s="4" t="s">
        <v>16</v>
      </c>
      <c r="BI2" s="4" t="s">
        <v>17</v>
      </c>
      <c r="BJ2" s="4" t="s">
        <v>18</v>
      </c>
      <c r="BK2" s="4" t="s">
        <v>19</v>
      </c>
      <c r="BL2" s="4" t="s">
        <v>20</v>
      </c>
      <c r="BM2" s="4" t="s">
        <v>21</v>
      </c>
      <c r="BN2" s="4" t="s">
        <v>22</v>
      </c>
      <c r="BO2" s="4" t="s">
        <v>23</v>
      </c>
      <c r="BP2" s="4" t="s">
        <v>24</v>
      </c>
      <c r="BQ2" s="4" t="s">
        <v>25</v>
      </c>
      <c r="BR2" s="4" t="s">
        <v>32</v>
      </c>
      <c r="BS2" s="4" t="s">
        <v>27</v>
      </c>
      <c r="BT2" s="4" t="s">
        <v>28</v>
      </c>
      <c r="BU2" s="4" t="s">
        <v>29</v>
      </c>
      <c r="BV2" s="4" t="s">
        <v>662</v>
      </c>
      <c r="BW2" s="4" t="s">
        <v>30</v>
      </c>
      <c r="BX2" s="4" t="s">
        <v>31</v>
      </c>
    </row>
    <row r="3" spans="1:76" ht="13" x14ac:dyDescent="0.3">
      <c r="B3" s="5">
        <f>'Table 1'!B4</f>
        <v>0</v>
      </c>
      <c r="C3" s="5">
        <f>'Table 1'!C4</f>
        <v>1</v>
      </c>
      <c r="D3" s="5" t="str">
        <f>'Table 1'!D4</f>
        <v>Anilines</v>
      </c>
      <c r="E3" s="5" t="str">
        <f>'Table 1'!E4</f>
        <v>A</v>
      </c>
      <c r="F3" s="5" t="str">
        <f>'Table 1'!F4</f>
        <v>MOCA</v>
      </c>
      <c r="G3" s="12" t="str">
        <f>'Table 1'!G4</f>
        <v>101-14-4</v>
      </c>
      <c r="H3" s="142" t="str">
        <f>'Table 1'!H4</f>
        <v>202-918-9</v>
      </c>
      <c r="I3" s="101" t="str">
        <f>IF('Table 2'!BB3=1,"Y","")</f>
        <v/>
      </c>
      <c r="J3" s="102" t="str">
        <f>IF('Table 2'!BC3="-","","Y")</f>
        <v/>
      </c>
      <c r="K3" s="102" t="str">
        <f>IF('Table 3'!R3="","","Y")</f>
        <v/>
      </c>
      <c r="L3" s="102" t="str">
        <f>IF('Table 2'!BD3="Y","Y","")</f>
        <v/>
      </c>
      <c r="M3" s="102" t="str">
        <f>IF('Table 2'!BE3=1,"Y","")</f>
        <v/>
      </c>
      <c r="N3" s="102" t="str">
        <f>IF('Table 2'!BF3="Y","Y","")</f>
        <v/>
      </c>
      <c r="O3" s="102" t="str">
        <f>IF('Table 2'!BG3=1,"Y","")</f>
        <v>Y</v>
      </c>
      <c r="P3" s="102" t="str">
        <f>IF('Table 2'!BH3=1,"Y","")</f>
        <v>Y</v>
      </c>
      <c r="Q3" s="102" t="str">
        <f>IF('Table 2'!BI3=1,"Y","")</f>
        <v>Y</v>
      </c>
      <c r="R3" s="102" t="str">
        <f>IF('Table 2'!BJ3="Y","Y","")</f>
        <v>Y</v>
      </c>
      <c r="S3" s="102" t="str">
        <f>IF('Table 2'!BK3=1,"Y","")</f>
        <v>Y</v>
      </c>
      <c r="T3" s="102" t="str">
        <f>IF('Table 2'!BL3=1,"Y","")</f>
        <v/>
      </c>
      <c r="U3" s="102" t="str">
        <f>IF('Table 2'!BM3=1,"Y","")</f>
        <v>Y</v>
      </c>
      <c r="V3" s="102" t="str">
        <f>IF('Table 2'!BN3="Y","Y","")</f>
        <v/>
      </c>
      <c r="W3" s="102" t="str">
        <f>IF('Table 2'!BO3=1,"Y","")</f>
        <v>Y</v>
      </c>
      <c r="X3" s="102" t="str">
        <f>IF('Table 2'!BP3=1,"Y","")</f>
        <v/>
      </c>
      <c r="Y3" s="102" t="str">
        <f>IF('Table 2'!BQ3=1,"Y","")</f>
        <v/>
      </c>
      <c r="Z3" s="102" t="str">
        <f>IF('Table 2'!BR3="Y","Y","")</f>
        <v>Y</v>
      </c>
      <c r="AA3" s="102" t="str">
        <f>IF('Table 2'!BS3=1,"Y","")</f>
        <v/>
      </c>
      <c r="AB3" s="102" t="str">
        <f>IF('Table 2'!BT3="Y","Y","")</f>
        <v>Y</v>
      </c>
      <c r="AC3" s="102" t="str">
        <f>IF('Table 2'!BU3="Y","Y","")</f>
        <v/>
      </c>
      <c r="AD3" s="102" t="str">
        <f>IF('Table 2'!BV3=1,"Y","")</f>
        <v/>
      </c>
      <c r="AE3" s="102" t="str">
        <f>IF('Table 2'!BW3=1,"Y","")</f>
        <v/>
      </c>
      <c r="AF3" s="102" t="str">
        <f>IF('Table 2'!BX3=1,"Y","")</f>
        <v/>
      </c>
      <c r="AG3" s="144" t="str">
        <f>IF('Table 11 Profess+consumer'!B3=1,"Y","")</f>
        <v>Y</v>
      </c>
      <c r="AH3" s="144" t="str">
        <f>IF(COUNT('Table 12 Class+OSH+waste'!K3:P3,"")&lt;COUNTA('Table 12 Class+OSH+waste'!K3:P3),"Y","")</f>
        <v/>
      </c>
      <c r="AI3" s="144" t="str">
        <f>IF(COUNT('Table 12 Class+OSH+waste'!Q3:V3,"")&lt;COUNTA('Table 12 Class+OSH+waste'!Q3:V3),"Y","")</f>
        <v/>
      </c>
      <c r="AJ3" s="145" t="str">
        <f>IF('Table 13 Environmental'!B4=1,"Y","")</f>
        <v/>
      </c>
      <c r="BB3" s="2" t="str">
        <f>IF(COUNTIF('Table 3'!I3:O3,"-")&lt;COUNTA('Table 3'!I3:O3),1,"-")</f>
        <v>-</v>
      </c>
      <c r="BC3" s="2" t="str">
        <f>'Table 3'!P3</f>
        <v>-</v>
      </c>
      <c r="BD3" s="2" t="str">
        <f>'Table 3'!Q3</f>
        <v>-</v>
      </c>
      <c r="BE3" s="14" t="str">
        <f>IF(COUNTIF('Table 4'!I3:N3,"-")&lt;COUNTA('Table 4'!I3:N3),1,"-")</f>
        <v>-</v>
      </c>
      <c r="BF3" s="15" t="str">
        <f>IF(COUNTIF('Table 4'!O3:AO3,"-")&lt;COUNTA('Table 4'!O3:AO3),"Y","N")</f>
        <v>N</v>
      </c>
      <c r="BG3" s="14">
        <f>IF(COUNTIF('Table 5'!I3:M3,"-")&lt;COUNTA('Table 5'!I3:M3),1,"-")</f>
        <v>1</v>
      </c>
      <c r="BH3" s="14">
        <f>IF(COUNTIF('Table 5'!N3:S3,"-")&lt;COUNTA('Table 5'!N3:S3),1,"-")</f>
        <v>1</v>
      </c>
      <c r="BI3" s="14">
        <f>IF(COUNTIF('Table 5'!T3:U3,"-")&lt;COUNTA('Table 5'!T3:U3),1,"-")</f>
        <v>1</v>
      </c>
      <c r="BJ3" s="16" t="str">
        <f>IF(COUNTIF('Table 5'!V3:AP3,"-")&lt;COUNTA('Table 5'!V3:AP3),"Y","N")</f>
        <v>Y</v>
      </c>
      <c r="BK3" s="14">
        <f>IF(COUNTIF('Table 6'!I3:P3,"-")&lt;COUNTA('Table 6'!I3:P3),1,"-")</f>
        <v>1</v>
      </c>
      <c r="BL3" s="14" t="str">
        <f>IF(COUNTIF('Table 6'!Q3:AC3,"-")&lt;COUNTA('Table 6'!Q3:AC3),1,"-")</f>
        <v>-</v>
      </c>
      <c r="BM3" s="14">
        <f>IF(COUNTIF('Table 7'!I3:P3,"-")&lt;COUNTA('Table 7'!I3:P3),1,"-")</f>
        <v>1</v>
      </c>
      <c r="BN3" s="15" t="str">
        <f>IF(COUNTIF('Table 7'!Q3:AV3,"-")&lt;COUNTA('Table 7'!Q3:AV3),"Y","N")</f>
        <v>N</v>
      </c>
      <c r="BO3" s="14">
        <f>IF('Table 8'!I3="-","-",1)</f>
        <v>1</v>
      </c>
      <c r="BP3" s="14" t="str">
        <f>IF('Table 8'!K3="-","-",1)</f>
        <v>-</v>
      </c>
      <c r="BQ3" s="14" t="str">
        <f>IF('Table 8'!L3="-","-",1)</f>
        <v>-</v>
      </c>
      <c r="BR3" s="2" t="str">
        <f>IF(COUNTIF('Table 8'!M3:S3,"-")&lt;COUNTA('Table 8'!M3:S3),"Y","N")</f>
        <v>Y</v>
      </c>
      <c r="BS3" s="14" t="str">
        <f>IF(COUNTIF('Table 8'!T3:AJ3,"-")&lt;COUNTA('Table 8'!T3:AJ3),1,"-")</f>
        <v>-</v>
      </c>
      <c r="BT3" s="15" t="str">
        <f>IF('Table 9'!B3=1,"Y","N")</f>
        <v>Y</v>
      </c>
      <c r="BU3" s="2" t="str">
        <f>IF(COUNTIF('Table 10'!I4:J4,"-")&lt;COUNTA('Table 10'!I4:J4),"Y","N")</f>
        <v>N</v>
      </c>
      <c r="BV3" s="14" t="str">
        <f>IF('Table 10'!K4="-","-",1)</f>
        <v>-</v>
      </c>
      <c r="BW3" s="14" t="str">
        <f>IF('Table 10'!L4="-","-",1)</f>
        <v>-</v>
      </c>
      <c r="BX3" s="14" t="str">
        <f>IF('Table 10'!M4="-","-",1)</f>
        <v>-</v>
      </c>
    </row>
    <row r="4" spans="1:76" ht="13" x14ac:dyDescent="0.3">
      <c r="B4" s="5">
        <f>'Table 1'!B5</f>
        <v>0</v>
      </c>
      <c r="C4" s="5">
        <f>'Table 1'!C5</f>
        <v>1</v>
      </c>
      <c r="D4" s="5" t="str">
        <f>'Table 1'!D5</f>
        <v>Anilines</v>
      </c>
      <c r="E4" s="5" t="str">
        <f>'Table 1'!E5</f>
        <v>A</v>
      </c>
      <c r="F4" s="5" t="str">
        <f>'Table 1'!F5</f>
        <v>MDA</v>
      </c>
      <c r="G4" s="12" t="str">
        <f>'Table 1'!G5</f>
        <v>101-77-9</v>
      </c>
      <c r="H4" s="143" t="str">
        <f>'Table 1'!H5</f>
        <v>202-974-4</v>
      </c>
      <c r="I4" s="103" t="str">
        <f>IF('Table 2'!BB4=1,"Y","")</f>
        <v/>
      </c>
      <c r="J4" s="99" t="str">
        <f>IF('Table 2'!BC4="-","","Y")</f>
        <v/>
      </c>
      <c r="K4" s="99" t="str">
        <f>IF('Table 3'!R4="","","Y")</f>
        <v/>
      </c>
      <c r="L4" s="99" t="str">
        <f>IF('Table 2'!BD4="Y","Y","")</f>
        <v/>
      </c>
      <c r="M4" s="99" t="str">
        <f>IF('Table 2'!BE4=1,"Y","")</f>
        <v/>
      </c>
      <c r="N4" s="99" t="str">
        <f>IF('Table 2'!BF4="Y","Y","")</f>
        <v/>
      </c>
      <c r="O4" s="99" t="str">
        <f>IF('Table 2'!BG4=1,"Y","")</f>
        <v>Y</v>
      </c>
      <c r="P4" s="99" t="str">
        <f>IF('Table 2'!BH4=1,"Y","")</f>
        <v>Y</v>
      </c>
      <c r="Q4" s="99" t="str">
        <f>IF('Table 2'!BI4=1,"Y","")</f>
        <v>Y</v>
      </c>
      <c r="R4" s="99" t="str">
        <f>IF('Table 2'!BJ4="Y","Y","")</f>
        <v>Y</v>
      </c>
      <c r="S4" s="99" t="str">
        <f>IF('Table 2'!BK4=1,"Y","")</f>
        <v>Y</v>
      </c>
      <c r="T4" s="99" t="str">
        <f>IF('Table 2'!BL4=1,"Y","")</f>
        <v/>
      </c>
      <c r="U4" s="99" t="str">
        <f>IF('Table 2'!BM4=1,"Y","")</f>
        <v>Y</v>
      </c>
      <c r="V4" s="99" t="str">
        <f>IF('Table 2'!BN4="Y","Y","")</f>
        <v/>
      </c>
      <c r="W4" s="99" t="str">
        <f>IF('Table 2'!BO4=1,"Y","")</f>
        <v>Y</v>
      </c>
      <c r="X4" s="99" t="str">
        <f>IF('Table 2'!BP4=1,"Y","")</f>
        <v/>
      </c>
      <c r="Y4" s="99" t="str">
        <f>IF('Table 2'!BQ4=1,"Y","")</f>
        <v/>
      </c>
      <c r="Z4" s="99" t="str">
        <f>IF('Table 2'!BR4="Y","Y","")</f>
        <v>Y</v>
      </c>
      <c r="AA4" s="99" t="str">
        <f>IF('Table 2'!BS4=1,"Y","")</f>
        <v/>
      </c>
      <c r="AB4" s="99" t="str">
        <f>IF('Table 2'!BT4="Y","Y","")</f>
        <v/>
      </c>
      <c r="AC4" s="99" t="str">
        <f>IF('Table 2'!BU4="Y","Y","")</f>
        <v/>
      </c>
      <c r="AD4" s="99" t="str">
        <f>IF('Table 2'!BV4=1,"Y","")</f>
        <v/>
      </c>
      <c r="AE4" s="99" t="str">
        <f>IF('Table 2'!BW4=1,"Y","")</f>
        <v/>
      </c>
      <c r="AF4" s="99" t="str">
        <f>IF('Table 2'!BX4=1,"Y","")</f>
        <v/>
      </c>
      <c r="AG4" s="100" t="str">
        <f>IF('Table 11 Profess+consumer'!B4=1,"Y","")</f>
        <v>Y</v>
      </c>
      <c r="AH4" s="100" t="str">
        <f>IF(COUNT('Table 12 Class+OSH+waste'!K4:P4,"")&lt;COUNTA('Table 12 Class+OSH+waste'!K4:P4),"Y","")</f>
        <v/>
      </c>
      <c r="AI4" s="100" t="str">
        <f>IF(COUNT('Table 12 Class+OSH+waste'!Q4:V4,"")&lt;COUNTA('Table 12 Class+OSH+waste'!Q4:V4),"Y","")</f>
        <v/>
      </c>
      <c r="AJ4" s="104" t="str">
        <f>IF('Table 13 Environmental'!B5=1,"Y","")</f>
        <v/>
      </c>
      <c r="BB4" s="2" t="str">
        <f>IF(COUNTIF('Table 3'!I4:O4,"-")&lt;COUNTA('Table 3'!I4:O4),1,"-")</f>
        <v>-</v>
      </c>
      <c r="BC4" s="2" t="str">
        <f>'Table 3'!P4</f>
        <v>-</v>
      </c>
      <c r="BD4" s="2" t="str">
        <f>'Table 3'!Q4</f>
        <v>-</v>
      </c>
      <c r="BE4" s="14" t="str">
        <f>IF(COUNTIF('Table 4'!I4:N4,"-")&lt;COUNTA('Table 4'!I4:N4),1,"-")</f>
        <v>-</v>
      </c>
      <c r="BF4" s="15" t="str">
        <f>IF(COUNTIF('Table 4'!O4:AO4,"-")&lt;COUNTA('Table 4'!O4:AO4),"Y","N")</f>
        <v>N</v>
      </c>
      <c r="BG4" s="14">
        <f>IF(COUNTIF('Table 5'!I4:M4,"-")&lt;COUNTA('Table 5'!I4:M4),1,"-")</f>
        <v>1</v>
      </c>
      <c r="BH4" s="14">
        <f>IF(COUNTIF('Table 5'!N4:S4,"-")&lt;COUNTA('Table 5'!N4:S4),1,"-")</f>
        <v>1</v>
      </c>
      <c r="BI4" s="14">
        <f>IF(COUNTIF('Table 5'!T4:U4,"-")&lt;COUNTA('Table 5'!T4:U4),1,"-")</f>
        <v>1</v>
      </c>
      <c r="BJ4" s="16" t="str">
        <f>IF(COUNTIF('Table 5'!V4:AP4,"-")&lt;COUNTA('Table 5'!V4:AP4),"Y","N")</f>
        <v>Y</v>
      </c>
      <c r="BK4" s="14">
        <f>IF(COUNTIF('Table 6'!I4:P4,"-")&lt;COUNTA('Table 6'!I4:P4),1,"-")</f>
        <v>1</v>
      </c>
      <c r="BL4" s="14" t="str">
        <f>IF(COUNTIF('Table 6'!Q4:AC4,"-")&lt;COUNTA('Table 6'!Q4:AC4),1,"-")</f>
        <v>-</v>
      </c>
      <c r="BM4" s="14">
        <f>IF(COUNTIF('Table 7'!I4:P4,"-")&lt;COUNTA('Table 7'!I4:P4),1,"-")</f>
        <v>1</v>
      </c>
      <c r="BN4" s="15" t="str">
        <f>IF(COUNTIF('Table 7'!Q4:AV4,"-")&lt;COUNTA('Table 7'!Q4:AV4),"Y","N")</f>
        <v>N</v>
      </c>
      <c r="BO4" s="14">
        <f>IF('Table 8'!I4="-","-",1)</f>
        <v>1</v>
      </c>
      <c r="BP4" s="14" t="str">
        <f>IF('Table 8'!K4="-","-",1)</f>
        <v>-</v>
      </c>
      <c r="BQ4" s="14" t="str">
        <f>IF('Table 8'!L4="-","-",1)</f>
        <v>-</v>
      </c>
      <c r="BR4" s="2" t="str">
        <f>IF(COUNTIF('Table 8'!M4:S4,"-")&lt;COUNTA('Table 8'!M4:S4),"Y","N")</f>
        <v>Y</v>
      </c>
      <c r="BS4" s="14" t="str">
        <f>IF(COUNTIF('Table 8'!T4:AJ4,"-")&lt;COUNTA('Table 8'!T4:AJ4),1,"-")</f>
        <v>-</v>
      </c>
      <c r="BT4" s="15" t="str">
        <f>IF('Table 9'!B4=1,"Y","N")</f>
        <v>N</v>
      </c>
      <c r="BU4" s="2" t="str">
        <f>IF(COUNTIF('Table 10'!I5:J5,"-")&lt;COUNTA('Table 10'!I5:J5),"Y","N")</f>
        <v>N</v>
      </c>
      <c r="BV4" s="14" t="str">
        <f>IF('Table 10'!K5="-","-",1)</f>
        <v>-</v>
      </c>
      <c r="BW4" s="14" t="str">
        <f>IF('Table 10'!L5="-","-",1)</f>
        <v>-</v>
      </c>
      <c r="BX4" s="14" t="str">
        <f>IF('Table 10'!M5="-","-",1)</f>
        <v>-</v>
      </c>
    </row>
    <row r="5" spans="1:76" ht="13" x14ac:dyDescent="0.3">
      <c r="B5" s="5">
        <f>'Table 1'!B6</f>
        <v>0</v>
      </c>
      <c r="C5" s="5">
        <f>'Table 1'!C6</f>
        <v>1</v>
      </c>
      <c r="D5" s="5" t="str">
        <f>'Table 1'!D6</f>
        <v>Anilines</v>
      </c>
      <c r="E5" s="5" t="str">
        <f>'Table 1'!E6</f>
        <v>B</v>
      </c>
      <c r="F5" s="5" t="str">
        <f>'Table 1'!F6</f>
        <v>o-toluidine</v>
      </c>
      <c r="G5" s="12" t="str">
        <f>'Table 1'!G6</f>
        <v>95-53-4</v>
      </c>
      <c r="H5" s="143" t="str">
        <f>'Table 1'!H6</f>
        <v>202-429-0</v>
      </c>
      <c r="I5" s="103" t="str">
        <f>IF('Table 2'!BB5=1,"Y","")</f>
        <v/>
      </c>
      <c r="J5" s="99" t="str">
        <f>IF('Table 2'!BC5="-","","Y")</f>
        <v/>
      </c>
      <c r="K5" s="99" t="str">
        <f>IF('Table 3'!R5="","","Y")</f>
        <v/>
      </c>
      <c r="L5" s="99" t="str">
        <f>IF('Table 2'!BD5="Y","Y","")</f>
        <v/>
      </c>
      <c r="M5" s="99" t="str">
        <f>IF('Table 2'!BE5=1,"Y","")</f>
        <v/>
      </c>
      <c r="N5" s="99" t="str">
        <f>IF('Table 2'!BF5="Y","Y","")</f>
        <v/>
      </c>
      <c r="O5" s="99" t="str">
        <f>IF('Table 2'!BG5=1,"Y","")</f>
        <v>Y</v>
      </c>
      <c r="P5" s="99" t="str">
        <f>IF('Table 2'!BH5=1,"Y","")</f>
        <v>Y</v>
      </c>
      <c r="Q5" s="99" t="str">
        <f>IF('Table 2'!BI5=1,"Y","")</f>
        <v>Y</v>
      </c>
      <c r="R5" s="99" t="str">
        <f>IF('Table 2'!BJ5="Y","Y","")</f>
        <v>Y</v>
      </c>
      <c r="S5" s="99" t="str">
        <f>IF('Table 2'!BK5=1,"Y","")</f>
        <v>Y</v>
      </c>
      <c r="T5" s="99" t="str">
        <f>IF('Table 2'!BL5=1,"Y","")</f>
        <v/>
      </c>
      <c r="U5" s="99" t="str">
        <f>IF('Table 2'!BM5=1,"Y","")</f>
        <v>Y</v>
      </c>
      <c r="V5" s="99" t="str">
        <f>IF('Table 2'!BN5="Y","Y","")</f>
        <v/>
      </c>
      <c r="W5" s="99" t="str">
        <f>IF('Table 2'!BO5=1,"Y","")</f>
        <v>Y</v>
      </c>
      <c r="X5" s="99" t="str">
        <f>IF('Table 2'!BP5=1,"Y","")</f>
        <v>Y</v>
      </c>
      <c r="Y5" s="99" t="str">
        <f>IF('Table 2'!BQ5=1,"Y","")</f>
        <v/>
      </c>
      <c r="Z5" s="99" t="str">
        <f>IF('Table 2'!BR5="Y","Y","")</f>
        <v>Y</v>
      </c>
      <c r="AA5" s="99" t="str">
        <f>IF('Table 2'!BS5=1,"Y","")</f>
        <v/>
      </c>
      <c r="AB5" s="99" t="str">
        <f>IF('Table 2'!BT5="Y","Y","")</f>
        <v/>
      </c>
      <c r="AC5" s="99" t="str">
        <f>IF('Table 2'!BU5="Y","Y","")</f>
        <v/>
      </c>
      <c r="AD5" s="99" t="str">
        <f>IF('Table 2'!BV5=1,"Y","")</f>
        <v/>
      </c>
      <c r="AE5" s="99" t="str">
        <f>IF('Table 2'!BW5=1,"Y","")</f>
        <v/>
      </c>
      <c r="AF5" s="99" t="str">
        <f>IF('Table 2'!BX5=1,"Y","")</f>
        <v/>
      </c>
      <c r="AG5" s="100" t="str">
        <f>IF('Table 11 Profess+consumer'!B5=1,"Y","")</f>
        <v>Y</v>
      </c>
      <c r="AH5" s="100" t="str">
        <f>IF(COUNT('Table 12 Class+OSH+waste'!K5:P5,"")&lt;COUNTA('Table 12 Class+OSH+waste'!K5:P5),"Y","")</f>
        <v/>
      </c>
      <c r="AI5" s="100" t="str">
        <f>IF(COUNT('Table 12 Class+OSH+waste'!Q5:V5,"")&lt;COUNTA('Table 12 Class+OSH+waste'!Q5:V5),"Y","")</f>
        <v/>
      </c>
      <c r="AJ5" s="104" t="str">
        <f>IF('Table 13 Environmental'!B6=1,"Y","")</f>
        <v/>
      </c>
      <c r="BB5" s="2" t="str">
        <f>IF(COUNTIF('Table 3'!I5:O5,"-")&lt;COUNTA('Table 3'!I5:O5),1,"-")</f>
        <v>-</v>
      </c>
      <c r="BC5" s="2" t="str">
        <f>'Table 3'!P5</f>
        <v>-</v>
      </c>
      <c r="BD5" s="2" t="str">
        <f>'Table 3'!Q5</f>
        <v>-</v>
      </c>
      <c r="BE5" s="14" t="str">
        <f>IF(COUNTIF('Table 4'!I5:N5,"-")&lt;COUNTA('Table 4'!I5:N5),1,"-")</f>
        <v>-</v>
      </c>
      <c r="BF5" s="15" t="str">
        <f>IF(COUNTIF('Table 4'!O5:AO5,"-")&lt;COUNTA('Table 4'!O5:AO5),"Y","N")</f>
        <v>N</v>
      </c>
      <c r="BG5" s="14">
        <f>IF(COUNTIF('Table 5'!I5:M5,"-")&lt;COUNTA('Table 5'!I5:M5),1,"-")</f>
        <v>1</v>
      </c>
      <c r="BH5" s="14">
        <f>IF(COUNTIF('Table 5'!N5:S5,"-")&lt;COUNTA('Table 5'!N5:S5),1,"-")</f>
        <v>1</v>
      </c>
      <c r="BI5" s="14">
        <f>IF(COUNTIF('Table 5'!T5:U5,"-")&lt;COUNTA('Table 5'!T5:U5),1,"-")</f>
        <v>1</v>
      </c>
      <c r="BJ5" s="16" t="str">
        <f>IF(COUNTIF('Table 5'!V5:AP5,"-")&lt;COUNTA('Table 5'!V5:AP5),"Y","N")</f>
        <v>Y</v>
      </c>
      <c r="BK5" s="14">
        <f>IF(COUNTIF('Table 6'!I5:P5,"-")&lt;COUNTA('Table 6'!I5:P5),1,"-")</f>
        <v>1</v>
      </c>
      <c r="BL5" s="14" t="str">
        <f>IF(COUNTIF('Table 6'!Q5:AC5,"-")&lt;COUNTA('Table 6'!Q5:AC5),1,"-")</f>
        <v>-</v>
      </c>
      <c r="BM5" s="14">
        <f>IF(COUNTIF('Table 7'!I5:P5,"-")&lt;COUNTA('Table 7'!I5:P5),1,"-")</f>
        <v>1</v>
      </c>
      <c r="BN5" s="15" t="str">
        <f>IF(COUNTIF('Table 7'!Q5:AV5,"-")&lt;COUNTA('Table 7'!Q5:AV5),"Y","N")</f>
        <v>N</v>
      </c>
      <c r="BO5" s="14">
        <f>IF('Table 8'!I5="-","-",1)</f>
        <v>1</v>
      </c>
      <c r="BP5" s="14">
        <f>IF('Table 8'!K5="-","-",1)</f>
        <v>1</v>
      </c>
      <c r="BQ5" s="14" t="str">
        <f>IF('Table 8'!L5="-","-",1)</f>
        <v>-</v>
      </c>
      <c r="BR5" s="2" t="str">
        <f>IF(COUNTIF('Table 8'!M5:S5,"-")&lt;COUNTA('Table 8'!M5:S5),"Y","N")</f>
        <v>Y</v>
      </c>
      <c r="BS5" s="14" t="str">
        <f>IF(COUNTIF('Table 8'!T5:AJ5,"-")&lt;COUNTA('Table 8'!T5:AJ5),1,"-")</f>
        <v>-</v>
      </c>
      <c r="BT5" s="15" t="str">
        <f>IF('Table 9'!B5=1,"Y","N")</f>
        <v>N</v>
      </c>
      <c r="BU5" s="2" t="str">
        <f>IF(COUNTIF('Table 10'!I6:J6,"-")&lt;COUNTA('Table 10'!I6:J6),"Y","N")</f>
        <v>N</v>
      </c>
      <c r="BV5" s="14" t="str">
        <f>IF('Table 10'!K6="-","-",1)</f>
        <v>-</v>
      </c>
      <c r="BW5" s="14" t="str">
        <f>IF('Table 10'!L6="-","-",1)</f>
        <v>-</v>
      </c>
      <c r="BX5" s="14" t="str">
        <f>IF('Table 10'!M6="-","-",1)</f>
        <v>-</v>
      </c>
    </row>
    <row r="6" spans="1:76" ht="13" x14ac:dyDescent="0.3">
      <c r="B6" s="5">
        <f>'Table 1'!B7</f>
        <v>0</v>
      </c>
      <c r="C6" s="5">
        <f>'Table 1'!C7</f>
        <v>1</v>
      </c>
      <c r="D6" s="5" t="str">
        <f>'Table 1'!D7</f>
        <v>Anilines</v>
      </c>
      <c r="E6" s="5" t="str">
        <f>'Table 1'!E7</f>
        <v>B</v>
      </c>
      <c r="F6" s="5" t="str">
        <f>'Table 1'!F7</f>
        <v xml:space="preserve">Aniline  </v>
      </c>
      <c r="G6" s="12" t="str">
        <f>'Table 1'!G7</f>
        <v>62-53-3</v>
      </c>
      <c r="H6" s="143" t="str">
        <f>'Table 1'!H7</f>
        <v>200-539-3</v>
      </c>
      <c r="I6" s="103" t="str">
        <f>IF('Table 2'!BB6=1,"Y","")</f>
        <v/>
      </c>
      <c r="J6" s="99" t="str">
        <f>IF('Table 2'!BC6="-","","Y")</f>
        <v/>
      </c>
      <c r="K6" s="99" t="str">
        <f>IF('Table 3'!R6="","","Y")</f>
        <v/>
      </c>
      <c r="L6" s="99" t="str">
        <f>IF('Table 2'!BD6="Y","Y","")</f>
        <v/>
      </c>
      <c r="M6" s="99" t="str">
        <f>IF('Table 2'!BE6=1,"Y","")</f>
        <v/>
      </c>
      <c r="N6" s="99" t="str">
        <f>IF('Table 2'!BF6="Y","Y","")</f>
        <v/>
      </c>
      <c r="O6" s="99" t="str">
        <f>IF('Table 2'!BG6=1,"Y","")</f>
        <v/>
      </c>
      <c r="P6" s="99" t="str">
        <f>IF('Table 2'!BH6=1,"Y","")</f>
        <v/>
      </c>
      <c r="Q6" s="99" t="str">
        <f>IF('Table 2'!BI6=1,"Y","")</f>
        <v/>
      </c>
      <c r="R6" s="99" t="str">
        <f>IF('Table 2'!BJ6="Y","Y","")</f>
        <v/>
      </c>
      <c r="S6" s="99" t="str">
        <f>IF('Table 2'!BK6=1,"Y","")</f>
        <v>Y</v>
      </c>
      <c r="T6" s="99" t="str">
        <f>IF('Table 2'!BL6=1,"Y","")</f>
        <v/>
      </c>
      <c r="U6" s="99" t="str">
        <f>IF('Table 2'!BM6=1,"Y","")</f>
        <v>Y</v>
      </c>
      <c r="V6" s="99" t="str">
        <f>IF('Table 2'!BN6="Y","Y","")</f>
        <v/>
      </c>
      <c r="W6" s="99" t="str">
        <f>IF('Table 2'!BO6=1,"Y","")</f>
        <v>Y</v>
      </c>
      <c r="X6" s="99" t="str">
        <f>IF('Table 2'!BP6=1,"Y","")</f>
        <v>Y</v>
      </c>
      <c r="Y6" s="99" t="str">
        <f>IF('Table 2'!BQ6=1,"Y","")</f>
        <v/>
      </c>
      <c r="Z6" s="99" t="str">
        <f>IF('Table 2'!BR6="Y","Y","")</f>
        <v>Y</v>
      </c>
      <c r="AA6" s="99" t="str">
        <f>IF('Table 2'!BS6=1,"Y","")</f>
        <v/>
      </c>
      <c r="AB6" s="99" t="str">
        <f>IF('Table 2'!BT6="Y","Y","")</f>
        <v/>
      </c>
      <c r="AC6" s="99" t="str">
        <f>IF('Table 2'!BU6="Y","Y","")</f>
        <v>Y</v>
      </c>
      <c r="AD6" s="99" t="str">
        <f>IF('Table 2'!BV6=1,"Y","")</f>
        <v/>
      </c>
      <c r="AE6" s="99" t="str">
        <f>IF('Table 2'!BW6=1,"Y","")</f>
        <v/>
      </c>
      <c r="AF6" s="99" t="str">
        <f>IF('Table 2'!BX6=1,"Y","")</f>
        <v/>
      </c>
      <c r="AG6" s="100" t="str">
        <f>IF('Table 11 Profess+consumer'!B6=1,"Y","")</f>
        <v>Y</v>
      </c>
      <c r="AH6" s="100" t="str">
        <f>IF(COUNT('Table 12 Class+OSH+waste'!K6:P6,"")&lt;COUNTA('Table 12 Class+OSH+waste'!K6:P6),"Y","")</f>
        <v/>
      </c>
      <c r="AI6" s="100" t="str">
        <f>IF(COUNT('Table 12 Class+OSH+waste'!Q6:V6,"")&lt;COUNTA('Table 12 Class+OSH+waste'!Q6:V6),"Y","")</f>
        <v/>
      </c>
      <c r="AJ6" s="104" t="str">
        <f>IF('Table 13 Environmental'!B7=1,"Y","")</f>
        <v/>
      </c>
      <c r="BB6" s="2" t="str">
        <f>IF(COUNTIF('Table 3'!I6:O6,"-")&lt;COUNTA('Table 3'!I6:O6),1,"-")</f>
        <v>-</v>
      </c>
      <c r="BC6" s="2" t="str">
        <f>'Table 3'!P6</f>
        <v>-</v>
      </c>
      <c r="BD6" s="2" t="str">
        <f>'Table 3'!Q6</f>
        <v>-</v>
      </c>
      <c r="BE6" s="14" t="str">
        <f>IF(COUNTIF('Table 4'!I6:N6,"-")&lt;COUNTA('Table 4'!I6:N6),1,"-")</f>
        <v>-</v>
      </c>
      <c r="BF6" s="15" t="str">
        <f>IF(COUNTIF('Table 4'!O6:AO6,"-")&lt;COUNTA('Table 4'!O6:AO6),"Y","N")</f>
        <v>N</v>
      </c>
      <c r="BG6" s="14" t="str">
        <f>IF(COUNTIF('Table 5'!I6:M6,"-")&lt;COUNTA('Table 5'!I6:M6),1,"-")</f>
        <v>-</v>
      </c>
      <c r="BH6" s="14" t="str">
        <f>IF(COUNTIF('Table 5'!N6:S6,"-")&lt;COUNTA('Table 5'!N6:S6),1,"-")</f>
        <v>-</v>
      </c>
      <c r="BI6" s="14" t="str">
        <f>IF(COUNTIF('Table 5'!T6:U6,"-")&lt;COUNTA('Table 5'!T6:U6),1,"-")</f>
        <v>-</v>
      </c>
      <c r="BJ6" s="16" t="str">
        <f>IF(COUNTIF('Table 5'!V6:AP6,"-")&lt;COUNTA('Table 5'!V6:AP6),"Y","N")</f>
        <v>N</v>
      </c>
      <c r="BK6" s="14">
        <f>IF(COUNTIF('Table 6'!I6:P6,"-")&lt;COUNTA('Table 6'!I6:P6),1,"-")</f>
        <v>1</v>
      </c>
      <c r="BL6" s="14" t="str">
        <f>IF(COUNTIF('Table 6'!Q6:AC6,"-")&lt;COUNTA('Table 6'!Q6:AC6),1,"-")</f>
        <v>-</v>
      </c>
      <c r="BM6" s="14">
        <f>IF(COUNTIF('Table 7'!I6:P6,"-")&lt;COUNTA('Table 7'!I6:P6),1,"-")</f>
        <v>1</v>
      </c>
      <c r="BN6" s="15" t="str">
        <f>IF(COUNTIF('Table 7'!Q6:AV6,"-")&lt;COUNTA('Table 7'!Q6:AV6),"Y","N")</f>
        <v>N</v>
      </c>
      <c r="BO6" s="14">
        <f>IF('Table 8'!I6="-","-",1)</f>
        <v>1</v>
      </c>
      <c r="BP6" s="14">
        <f>IF('Table 8'!K6="-","-",1)</f>
        <v>1</v>
      </c>
      <c r="BQ6" s="14" t="str">
        <f>IF('Table 8'!L6="-","-",1)</f>
        <v>-</v>
      </c>
      <c r="BR6" s="2" t="str">
        <f>IF(COUNTIF('Table 8'!M6:S6,"-")&lt;COUNTA('Table 8'!M6:S6),"Y","N")</f>
        <v>Y</v>
      </c>
      <c r="BS6" s="14" t="str">
        <f>IF(COUNTIF('Table 8'!T6:AJ6,"-")&lt;COUNTA('Table 8'!T6:AJ6),1,"-")</f>
        <v>-</v>
      </c>
      <c r="BT6" s="15" t="str">
        <f>IF('Table 9'!B6=1,"Y","N")</f>
        <v>N</v>
      </c>
      <c r="BU6" s="2" t="str">
        <f>IF(COUNTIF('Table 10'!I7:J7,"-")&lt;COUNTA('Table 10'!I7:J7),"Y","N")</f>
        <v>Y</v>
      </c>
      <c r="BV6" s="14" t="str">
        <f>IF('Table 10'!K7="-","-",1)</f>
        <v>-</v>
      </c>
      <c r="BW6" s="14" t="str">
        <f>IF('Table 10'!L7="-","-",1)</f>
        <v>-</v>
      </c>
      <c r="BX6" s="14" t="str">
        <f>IF('Table 10'!M7="-","-",1)</f>
        <v>-</v>
      </c>
    </row>
    <row r="7" spans="1:76" ht="13" x14ac:dyDescent="0.3">
      <c r="A7" s="55" t="s">
        <v>545</v>
      </c>
      <c r="B7" s="5">
        <f>'Table 1'!B8</f>
        <v>0</v>
      </c>
      <c r="C7" s="5">
        <f>'Table 1'!C8</f>
        <v>1</v>
      </c>
      <c r="D7" s="5" t="str">
        <f>'Table 1'!D8</f>
        <v>Anilines</v>
      </c>
      <c r="E7" s="5" t="str">
        <f>'Table 1'!E8</f>
        <v>B</v>
      </c>
      <c r="F7" s="5" t="str">
        <f>'Table 1'!F8</f>
        <v>diisocyanates (mDI/TDI)</v>
      </c>
      <c r="G7" s="12" t="str">
        <f>'Table 1'!G8</f>
        <v>101-68-8</v>
      </c>
      <c r="H7" s="143" t="str">
        <f>'Table 1'!H8</f>
        <v>202-966-0</v>
      </c>
      <c r="I7" s="103" t="str">
        <f>IF('Table 2'!BB7=1,"Y","")</f>
        <v/>
      </c>
      <c r="J7" s="99" t="str">
        <f>IF('Table 2'!BC7="-","","Y")</f>
        <v/>
      </c>
      <c r="K7" s="99" t="str">
        <f>IF('Table 3'!R7="","","Y")</f>
        <v/>
      </c>
      <c r="L7" s="99" t="str">
        <f>IF('Table 2'!BD7="Y","Y","")</f>
        <v/>
      </c>
      <c r="M7" s="99" t="str">
        <f>IF('Table 2'!BE7=1,"Y","")</f>
        <v>Y</v>
      </c>
      <c r="N7" s="99" t="str">
        <f>IF('Table 2'!BF7="Y","Y","")</f>
        <v/>
      </c>
      <c r="O7" s="99" t="str">
        <f>IF('Table 2'!BG7=1,"Y","")</f>
        <v/>
      </c>
      <c r="P7" s="99" t="str">
        <f>IF('Table 2'!BH7=1,"Y","")</f>
        <v/>
      </c>
      <c r="Q7" s="99" t="str">
        <f>IF('Table 2'!BI7=1,"Y","")</f>
        <v/>
      </c>
      <c r="R7" s="99" t="str">
        <f>IF('Table 2'!BJ7="Y","Y","")</f>
        <v/>
      </c>
      <c r="S7" s="99" t="str">
        <f>IF('Table 2'!BK7=1,"Y","")</f>
        <v>Y</v>
      </c>
      <c r="T7" s="99" t="str">
        <f>IF('Table 2'!BL7=1,"Y","")</f>
        <v>Y</v>
      </c>
      <c r="U7" s="99" t="str">
        <f>IF('Table 2'!BM7=1,"Y","")</f>
        <v>Y</v>
      </c>
      <c r="V7" s="99" t="str">
        <f>IF('Table 2'!BN7="Y","Y","")</f>
        <v/>
      </c>
      <c r="W7" s="99" t="str">
        <f>IF('Table 2'!BO7=1,"Y","")</f>
        <v>Y</v>
      </c>
      <c r="X7" s="99" t="str">
        <f>IF('Table 2'!BP7=1,"Y","")</f>
        <v>Y</v>
      </c>
      <c r="Y7" s="99" t="str">
        <f>IF('Table 2'!BQ7=1,"Y","")</f>
        <v/>
      </c>
      <c r="Z7" s="99" t="str">
        <f>IF('Table 2'!BR7="Y","Y","")</f>
        <v>Y</v>
      </c>
      <c r="AA7" s="99" t="str">
        <f>IF('Table 2'!BS7=1,"Y","")</f>
        <v/>
      </c>
      <c r="AB7" s="99" t="str">
        <f>IF('Table 2'!BT7="Y","Y","")</f>
        <v/>
      </c>
      <c r="AC7" s="99" t="str">
        <f>IF('Table 2'!BU7="Y","Y","")</f>
        <v>Y</v>
      </c>
      <c r="AD7" s="99" t="str">
        <f>IF('Table 2'!BV7=1,"Y","")</f>
        <v/>
      </c>
      <c r="AE7" s="99" t="str">
        <f>IF('Table 2'!BW7=1,"Y","")</f>
        <v/>
      </c>
      <c r="AF7" s="99" t="str">
        <f>IF('Table 2'!BX7=1,"Y","")</f>
        <v/>
      </c>
      <c r="AG7" s="100" t="str">
        <f>IF('Table 11 Profess+consumer'!B7=1,"Y","")</f>
        <v>Y</v>
      </c>
      <c r="AH7" s="100" t="str">
        <f>IF(COUNT('Table 12 Class+OSH+waste'!K7:P7,"")&lt;COUNTA('Table 12 Class+OSH+waste'!K7:P7),"Y","")</f>
        <v>Y</v>
      </c>
      <c r="AI7" s="100" t="str">
        <f>IF(COUNT('Table 12 Class+OSH+waste'!Q7:V7,"")&lt;COUNTA('Table 12 Class+OSH+waste'!Q7:V7),"Y","")</f>
        <v>Y</v>
      </c>
      <c r="AJ7" s="104" t="str">
        <f>IF('Table 13 Environmental'!B8=1,"Y","")</f>
        <v/>
      </c>
      <c r="BB7" s="2" t="str">
        <f>IF(COUNTIF('Table 3'!I7:O7,"-")&lt;COUNTA('Table 3'!I7:O7),1,"-")</f>
        <v>-</v>
      </c>
      <c r="BC7" s="2" t="str">
        <f>'Table 3'!P7</f>
        <v>-</v>
      </c>
      <c r="BD7" s="2" t="str">
        <f>'Table 3'!Q7</f>
        <v>-</v>
      </c>
      <c r="BE7" s="14">
        <f>IF(COUNTIF('Table 4'!I7:N7,"-")&lt;COUNTA('Table 4'!I7:N7),1,"-")</f>
        <v>1</v>
      </c>
      <c r="BF7" s="15" t="str">
        <f>IF(COUNTIF('Table 4'!O7:AO7,"-")&lt;COUNTA('Table 4'!O7:AO7),"Y","N")</f>
        <v>N</v>
      </c>
      <c r="BG7" s="14" t="str">
        <f>IF(COUNTIF('Table 5'!I7:M7,"-")&lt;COUNTA('Table 5'!I7:M7),1,"-")</f>
        <v>-</v>
      </c>
      <c r="BH7" s="14" t="str">
        <f>IF(COUNTIF('Table 5'!N7:S7,"-")&lt;COUNTA('Table 5'!N7:S7),1,"-")</f>
        <v>-</v>
      </c>
      <c r="BI7" s="14" t="str">
        <f>IF(COUNTIF('Table 5'!T7:U7,"-")&lt;COUNTA('Table 5'!T7:U7),1,"-")</f>
        <v>-</v>
      </c>
      <c r="BJ7" s="16" t="str">
        <f>IF(COUNTIF('Table 5'!V7:AP7,"-")&lt;COUNTA('Table 5'!V7:AP7),"Y","N")</f>
        <v>N</v>
      </c>
      <c r="BK7" s="14">
        <f>IF(COUNTIF('Table 6'!I7:P7,"-")&lt;COUNTA('Table 6'!I7:P7),1,"-")</f>
        <v>1</v>
      </c>
      <c r="BL7" s="14">
        <f>IF(COUNTIF('Table 6'!Q7:AC7,"-")&lt;COUNTA('Table 6'!Q7:AC7),1,"-")</f>
        <v>1</v>
      </c>
      <c r="BM7" s="14">
        <f>IF(COUNTIF('Table 7'!I7:P7,"-")&lt;COUNTA('Table 7'!I7:P7),1,"-")</f>
        <v>1</v>
      </c>
      <c r="BN7" s="15" t="str">
        <f>IF(COUNTIF('Table 7'!Q7:AV7,"-")&lt;COUNTA('Table 7'!Q7:AV7),"Y","N")</f>
        <v>N</v>
      </c>
      <c r="BO7" s="14">
        <f>IF('Table 8'!I7="-","-",1)</f>
        <v>1</v>
      </c>
      <c r="BP7" s="14">
        <f>IF('Table 8'!K7="-","-",1)</f>
        <v>1</v>
      </c>
      <c r="BQ7" s="14" t="str">
        <f>IF('Table 8'!L7="-","-",1)</f>
        <v>-</v>
      </c>
      <c r="BR7" s="2" t="str">
        <f>IF(COUNTIF('Table 8'!M7:S7,"-")&lt;COUNTA('Table 8'!M7:S7),"Y","N")</f>
        <v>Y</v>
      </c>
      <c r="BS7" s="14" t="str">
        <f>IF(COUNTIF('Table 8'!T7:AJ7,"-")&lt;COUNTA('Table 8'!T7:AJ7),1,"-")</f>
        <v>-</v>
      </c>
      <c r="BT7" s="15" t="str">
        <f>IF('Table 9'!B7=1,"Y","N")</f>
        <v>N</v>
      </c>
      <c r="BU7" s="2" t="str">
        <f>IF(COUNTIF('Table 10'!I8:J8,"-")&lt;COUNTA('Table 10'!I8:J8),"Y","N")</f>
        <v>Y</v>
      </c>
      <c r="BV7" s="14" t="str">
        <f>IF('Table 10'!K8="-","-",1)</f>
        <v>-</v>
      </c>
      <c r="BW7" s="14" t="str">
        <f>IF('Table 10'!L8="-","-",1)</f>
        <v>-</v>
      </c>
      <c r="BX7" s="14" t="str">
        <f>IF('Table 10'!M8="-","-",1)</f>
        <v>-</v>
      </c>
    </row>
    <row r="8" spans="1:76" ht="13" x14ac:dyDescent="0.3">
      <c r="A8" s="55" t="s">
        <v>545</v>
      </c>
      <c r="B8" s="5" t="str">
        <f>'Table 1'!B9</f>
        <v>Y</v>
      </c>
      <c r="C8" s="5">
        <f>'Table 1'!C9</f>
        <v>1</v>
      </c>
      <c r="D8" s="5" t="str">
        <f>'Table 1'!D9</f>
        <v>Anilines</v>
      </c>
      <c r="E8" s="5" t="str">
        <f>'Table 1'!E9</f>
        <v>B</v>
      </c>
      <c r="F8" s="5" t="str">
        <f>'Table 1'!F9</f>
        <v>diisocyanates (mDI/TDI)</v>
      </c>
      <c r="G8" s="18" t="str">
        <f>'Table 1'!G9</f>
        <v>584-84-9</v>
      </c>
      <c r="H8" s="143" t="str">
        <f>'Table 1'!H9</f>
        <v>209-544-5</v>
      </c>
      <c r="I8" s="103" t="str">
        <f>IF('Table 2'!BB8=1,"Y","")</f>
        <v/>
      </c>
      <c r="J8" s="99" t="str">
        <f>IF('Table 2'!BC8="-","","Y")</f>
        <v/>
      </c>
      <c r="K8" s="99" t="str">
        <f>IF('Table 3'!R8="","","Y")</f>
        <v/>
      </c>
      <c r="L8" s="99" t="str">
        <f>IF('Table 2'!BD8="Y","Y","")</f>
        <v/>
      </c>
      <c r="M8" s="99" t="str">
        <f>IF('Table 2'!BE8=1,"Y","")</f>
        <v/>
      </c>
      <c r="N8" s="99" t="str">
        <f>IF('Table 2'!BF8="Y","Y","")</f>
        <v/>
      </c>
      <c r="O8" s="99" t="str">
        <f>IF('Table 2'!BG8=1,"Y","")</f>
        <v/>
      </c>
      <c r="P8" s="99" t="str">
        <f>IF('Table 2'!BH8=1,"Y","")</f>
        <v/>
      </c>
      <c r="Q8" s="99" t="str">
        <f>IF('Table 2'!BI8=1,"Y","")</f>
        <v/>
      </c>
      <c r="R8" s="99" t="str">
        <f>IF('Table 2'!BJ8="Y","Y","")</f>
        <v/>
      </c>
      <c r="S8" s="99" t="str">
        <f>IF('Table 2'!BK8=1,"Y","")</f>
        <v>Y</v>
      </c>
      <c r="T8" s="99" t="str">
        <f>IF('Table 2'!BL8=1,"Y","")</f>
        <v/>
      </c>
      <c r="U8" s="99" t="str">
        <f>IF('Table 2'!BM8=1,"Y","")</f>
        <v/>
      </c>
      <c r="V8" s="99" t="str">
        <f>IF('Table 2'!BN8="Y","Y","")</f>
        <v/>
      </c>
      <c r="W8" s="99" t="str">
        <f>IF('Table 2'!BO8=1,"Y","")</f>
        <v>Y</v>
      </c>
      <c r="X8" s="99" t="str">
        <f>IF('Table 2'!BP8=1,"Y","")</f>
        <v>Y</v>
      </c>
      <c r="Y8" s="99" t="str">
        <f>IF('Table 2'!BQ8=1,"Y","")</f>
        <v/>
      </c>
      <c r="Z8" s="99" t="str">
        <f>IF('Table 2'!BR8="Y","Y","")</f>
        <v>Y</v>
      </c>
      <c r="AA8" s="99" t="str">
        <f>IF('Table 2'!BS8=1,"Y","")</f>
        <v/>
      </c>
      <c r="AB8" s="99" t="str">
        <f>IF('Table 2'!BT8="Y","Y","")</f>
        <v/>
      </c>
      <c r="AC8" s="99" t="str">
        <f>IF('Table 2'!BU8="Y","Y","")</f>
        <v>Y</v>
      </c>
      <c r="AD8" s="99" t="str">
        <f>IF('Table 2'!BV8=1,"Y","")</f>
        <v/>
      </c>
      <c r="AE8" s="99" t="str">
        <f>IF('Table 2'!BW8=1,"Y","")</f>
        <v/>
      </c>
      <c r="AF8" s="99" t="str">
        <f>IF('Table 2'!BX8=1,"Y","")</f>
        <v/>
      </c>
      <c r="AG8" s="100" t="str">
        <f>IF('Table 11 Profess+consumer'!B8=1,"Y","")</f>
        <v>Y</v>
      </c>
      <c r="AH8" s="100" t="str">
        <f>IF(COUNT('Table 12 Class+OSH+waste'!K8:P8,"")&lt;COUNTA('Table 12 Class+OSH+waste'!K8:P8),"Y","")</f>
        <v>Y</v>
      </c>
      <c r="AI8" s="100" t="str">
        <f>IF(COUNT('Table 12 Class+OSH+waste'!Q8:V8,"")&lt;COUNTA('Table 12 Class+OSH+waste'!Q8:V8),"Y","")</f>
        <v>Y</v>
      </c>
      <c r="AJ8" s="104" t="str">
        <f>IF('Table 13 Environmental'!B9=1,"Y","")</f>
        <v/>
      </c>
      <c r="BB8" s="2" t="str">
        <f>IF(COUNTIF('Table 3'!I8:O8,"-")&lt;COUNTA('Table 3'!I8:O8),1,"-")</f>
        <v>-</v>
      </c>
      <c r="BC8" s="2" t="str">
        <f>'Table 3'!P8</f>
        <v>-</v>
      </c>
      <c r="BD8" s="2" t="str">
        <f>'Table 3'!Q8</f>
        <v>-</v>
      </c>
      <c r="BE8" s="14" t="str">
        <f>IF(COUNTIF('Table 4'!I8:N8,"-")&lt;COUNTA('Table 4'!I8:N8),1,"-")</f>
        <v>-</v>
      </c>
      <c r="BF8" s="15" t="str">
        <f>IF(COUNTIF('Table 4'!O8:AO8,"-")&lt;COUNTA('Table 4'!O8:AO8),"Y","N")</f>
        <v>N</v>
      </c>
      <c r="BG8" s="14" t="str">
        <f>IF(COUNTIF('Table 5'!I8:M8,"-")&lt;COUNTA('Table 5'!I8:M8),1,"-")</f>
        <v>-</v>
      </c>
      <c r="BH8" s="14" t="str">
        <f>IF(COUNTIF('Table 5'!N8:S8,"-")&lt;COUNTA('Table 5'!N8:S8),1,"-")</f>
        <v>-</v>
      </c>
      <c r="BI8" s="14" t="str">
        <f>IF(COUNTIF('Table 5'!T8:U8,"-")&lt;COUNTA('Table 5'!T8:U8),1,"-")</f>
        <v>-</v>
      </c>
      <c r="BJ8" s="16" t="str">
        <f>IF(COUNTIF('Table 5'!V8:AP8,"-")&lt;COUNTA('Table 5'!V8:AP8),"Y","N")</f>
        <v>N</v>
      </c>
      <c r="BK8" s="14">
        <f>IF(COUNTIF('Table 6'!I8:P8,"-")&lt;COUNTA('Table 6'!I8:P8),1,"-")</f>
        <v>1</v>
      </c>
      <c r="BL8" s="14" t="str">
        <f>IF(COUNTIF('Table 6'!Q8:AC8,"-")&lt;COUNTA('Table 6'!Q8:AC8),1,"-")</f>
        <v>-</v>
      </c>
      <c r="BM8" s="14" t="str">
        <f>IF(COUNTIF('Table 7'!I8:P8,"-")&lt;COUNTA('Table 7'!I8:P8),1,"-")</f>
        <v>-</v>
      </c>
      <c r="BN8" s="15" t="str">
        <f>IF(COUNTIF('Table 7'!Q8:AV8,"-")&lt;COUNTA('Table 7'!Q8:AV8),"Y","N")</f>
        <v>N</v>
      </c>
      <c r="BO8" s="14">
        <f>IF('Table 8'!I8="-","-",1)</f>
        <v>1</v>
      </c>
      <c r="BP8" s="14">
        <f>IF('Table 8'!K8="-","-",1)</f>
        <v>1</v>
      </c>
      <c r="BQ8" s="14" t="str">
        <f>IF('Table 8'!L8="-","-",1)</f>
        <v>-</v>
      </c>
      <c r="BR8" s="2" t="str">
        <f>IF(COUNTIF('Table 8'!M8:S8,"-")&lt;COUNTA('Table 8'!M8:S8),"Y","N")</f>
        <v>Y</v>
      </c>
      <c r="BS8" s="14" t="str">
        <f>IF(COUNTIF('Table 8'!T8:AJ8,"-")&lt;COUNTA('Table 8'!T8:AJ8),1,"-")</f>
        <v>-</v>
      </c>
      <c r="BT8" s="15" t="str">
        <f>IF('Table 9'!B8=1,"Y","N")</f>
        <v>N</v>
      </c>
      <c r="BU8" s="2" t="str">
        <f>IF(COUNTIF('Table 10'!I9:J9,"-")&lt;COUNTA('Table 10'!I9:J9),"Y","N")</f>
        <v>Y</v>
      </c>
      <c r="BV8" s="14" t="str">
        <f>IF('Table 10'!K9="-","-",1)</f>
        <v>-</v>
      </c>
      <c r="BW8" s="14" t="str">
        <f>IF('Table 10'!L9="-","-",1)</f>
        <v>-</v>
      </c>
      <c r="BX8" s="14" t="str">
        <f>IF('Table 10'!M9="-","-",1)</f>
        <v>-</v>
      </c>
    </row>
    <row r="9" spans="1:76" ht="13" x14ac:dyDescent="0.3">
      <c r="A9" s="55" t="s">
        <v>545</v>
      </c>
      <c r="B9" s="5" t="str">
        <f>'Table 1'!B10</f>
        <v>Y</v>
      </c>
      <c r="C9" s="5">
        <f>'Table 1'!C10</f>
        <v>1</v>
      </c>
      <c r="D9" s="5" t="str">
        <f>'Table 1'!D10</f>
        <v>Anilines</v>
      </c>
      <c r="E9" s="5" t="str">
        <f>'Table 1'!E10</f>
        <v>B</v>
      </c>
      <c r="F9" s="5" t="str">
        <f>'Table 1'!F10</f>
        <v>diisocyanates (mDI/TDI)</v>
      </c>
      <c r="G9" s="18" t="str">
        <f>'Table 1'!G10</f>
        <v>91-08-07</v>
      </c>
      <c r="H9" s="143" t="str">
        <f>'Table 1'!H10</f>
        <v>-</v>
      </c>
      <c r="I9" s="103" t="str">
        <f>IF('Table 2'!BB9=1,"Y","")</f>
        <v/>
      </c>
      <c r="J9" s="99" t="str">
        <f>IF('Table 2'!BC9="-","","Y")</f>
        <v/>
      </c>
      <c r="K9" s="99" t="str">
        <f>IF('Table 3'!R9="","","Y")</f>
        <v/>
      </c>
      <c r="L9" s="99" t="str">
        <f>IF('Table 2'!BD9="Y","Y","")</f>
        <v/>
      </c>
      <c r="M9" s="99" t="str">
        <f>IF('Table 2'!BE9=1,"Y","")</f>
        <v/>
      </c>
      <c r="N9" s="99" t="str">
        <f>IF('Table 2'!BF9="Y","Y","")</f>
        <v/>
      </c>
      <c r="O9" s="99" t="str">
        <f>IF('Table 2'!BG9=1,"Y","")</f>
        <v/>
      </c>
      <c r="P9" s="99" t="str">
        <f>IF('Table 2'!BH9=1,"Y","")</f>
        <v/>
      </c>
      <c r="Q9" s="99" t="str">
        <f>IF('Table 2'!BI9=1,"Y","")</f>
        <v/>
      </c>
      <c r="R9" s="99" t="str">
        <f>IF('Table 2'!BJ9="Y","Y","")</f>
        <v/>
      </c>
      <c r="S9" s="99" t="str">
        <f>IF('Table 2'!BK9=1,"Y","")</f>
        <v/>
      </c>
      <c r="T9" s="99" t="str">
        <f>IF('Table 2'!BL9=1,"Y","")</f>
        <v/>
      </c>
      <c r="U9" s="99" t="str">
        <f>IF('Table 2'!BM9=1,"Y","")</f>
        <v/>
      </c>
      <c r="V9" s="99" t="str">
        <f>IF('Table 2'!BN9="Y","Y","")</f>
        <v/>
      </c>
      <c r="W9" s="99" t="str">
        <f>IF('Table 2'!BO9=1,"Y","")</f>
        <v/>
      </c>
      <c r="X9" s="99" t="str">
        <f>IF('Table 2'!BP9=1,"Y","")</f>
        <v/>
      </c>
      <c r="Y9" s="99" t="str">
        <f>IF('Table 2'!BQ9=1,"Y","")</f>
        <v/>
      </c>
      <c r="Z9" s="99" t="str">
        <f>IF('Table 2'!BR9="Y","Y","")</f>
        <v/>
      </c>
      <c r="AA9" s="99" t="str">
        <f>IF('Table 2'!BS9=1,"Y","")</f>
        <v/>
      </c>
      <c r="AB9" s="99" t="str">
        <f>IF('Table 2'!BT9="Y","Y","")</f>
        <v/>
      </c>
      <c r="AC9" s="99" t="str">
        <f>IF('Table 2'!BU9="Y","Y","")</f>
        <v/>
      </c>
      <c r="AD9" s="99" t="str">
        <f>IF('Table 2'!BV9=1,"Y","")</f>
        <v/>
      </c>
      <c r="AE9" s="99" t="str">
        <f>IF('Table 2'!BW9=1,"Y","")</f>
        <v/>
      </c>
      <c r="AF9" s="99" t="str">
        <f>IF('Table 2'!BX9=1,"Y","")</f>
        <v/>
      </c>
      <c r="AG9" s="100" t="str">
        <f>IF('Table 11 Profess+consumer'!B9=1,"Y","")</f>
        <v/>
      </c>
      <c r="AH9" s="100" t="str">
        <f>IF(COUNT('Table 12 Class+OSH+waste'!K9:P9,"")&lt;COUNTA('Table 12 Class+OSH+waste'!K9:P9),"Y","")</f>
        <v/>
      </c>
      <c r="AI9" s="100" t="str">
        <f>IF(COUNT('Table 12 Class+OSH+waste'!Q9:V9,"")&lt;COUNTA('Table 12 Class+OSH+waste'!Q9:V9),"Y","")</f>
        <v/>
      </c>
      <c r="AJ9" s="104" t="str">
        <f>IF('Table 13 Environmental'!B10=1,"Y","")</f>
        <v/>
      </c>
      <c r="BB9" s="2" t="str">
        <f>IF(COUNTIF('Table 3'!I9:O9,"-")&lt;COUNTA('Table 3'!I9:O9),1,"-")</f>
        <v>-</v>
      </c>
      <c r="BC9" s="2" t="str">
        <f>'Table 3'!P9</f>
        <v>-</v>
      </c>
      <c r="BD9" s="2" t="str">
        <f>'Table 3'!Q9</f>
        <v>-</v>
      </c>
      <c r="BE9" s="14" t="str">
        <f>IF(COUNTIF('Table 4'!I9:N9,"-")&lt;COUNTA('Table 4'!I9:N9),1,"-")</f>
        <v>-</v>
      </c>
      <c r="BF9" s="15" t="str">
        <f>IF(COUNTIF('Table 4'!O9:AO9,"-")&lt;COUNTA('Table 4'!O9:AO9),"Y","N")</f>
        <v>N</v>
      </c>
      <c r="BG9" s="14" t="str">
        <f>IF(COUNTIF('Table 5'!I9:M9,"-")&lt;COUNTA('Table 5'!I9:M9),1,"-")</f>
        <v>-</v>
      </c>
      <c r="BH9" s="14" t="str">
        <f>IF(COUNTIF('Table 5'!N9:S9,"-")&lt;COUNTA('Table 5'!N9:S9),1,"-")</f>
        <v>-</v>
      </c>
      <c r="BI9" s="14" t="str">
        <f>IF(COUNTIF('Table 5'!T9:U9,"-")&lt;COUNTA('Table 5'!T9:U9),1,"-")</f>
        <v>-</v>
      </c>
      <c r="BJ9" s="16" t="str">
        <f>IF(COUNTIF('Table 5'!V9:AP9,"-")&lt;COUNTA('Table 5'!V9:AP9),"Y","N")</f>
        <v>N</v>
      </c>
      <c r="BK9" s="14" t="str">
        <f>IF(COUNTIF('Table 6'!I9:P9,"-")&lt;COUNTA('Table 6'!I9:P9),1,"-")</f>
        <v>-</v>
      </c>
      <c r="BL9" s="14" t="str">
        <f>IF(COUNTIF('Table 6'!Q9:AC9,"-")&lt;COUNTA('Table 6'!Q9:AC9),1,"-")</f>
        <v>-</v>
      </c>
      <c r="BM9" s="14" t="str">
        <f>IF(COUNTIF('Table 7'!I9:P9,"-")&lt;COUNTA('Table 7'!I9:P9),1,"-")</f>
        <v>-</v>
      </c>
      <c r="BN9" s="15" t="str">
        <f>IF(COUNTIF('Table 7'!Q9:AV9,"-")&lt;COUNTA('Table 7'!Q9:AV9),"Y","N")</f>
        <v>N</v>
      </c>
      <c r="BO9" s="14" t="str">
        <f>IF('Table 8'!I9="-","-",1)</f>
        <v>-</v>
      </c>
      <c r="BP9" s="14" t="str">
        <f>IF('Table 8'!K9="-","-",1)</f>
        <v>-</v>
      </c>
      <c r="BQ9" s="14" t="str">
        <f>IF('Table 8'!L9="-","-",1)</f>
        <v>-</v>
      </c>
      <c r="BR9" s="2" t="str">
        <f>IF(COUNTIF('Table 8'!M9:S9,"-")&lt;COUNTA('Table 8'!M9:S9),"Y","N")</f>
        <v>N</v>
      </c>
      <c r="BS9" s="14" t="str">
        <f>IF(COUNTIF('Table 8'!T9:AJ9,"-")&lt;COUNTA('Table 8'!T9:AJ9),1,"-")</f>
        <v>-</v>
      </c>
      <c r="BT9" s="15" t="str">
        <f>IF('Table 9'!B9=1,"Y","N")</f>
        <v>N</v>
      </c>
      <c r="BU9" s="2" t="str">
        <f>IF(COUNTIF('Table 10'!I10:J10,"-")&lt;COUNTA('Table 10'!I10:J10),"Y","N")</f>
        <v>N</v>
      </c>
      <c r="BV9" s="14" t="str">
        <f>IF('Table 10'!K10="-","-",1)</f>
        <v>-</v>
      </c>
      <c r="BW9" s="14" t="str">
        <f>IF('Table 10'!L10="-","-",1)</f>
        <v>-</v>
      </c>
      <c r="BX9" s="14" t="str">
        <f>IF('Table 10'!M10="-","-",1)</f>
        <v>-</v>
      </c>
    </row>
    <row r="10" spans="1:76" ht="13" x14ac:dyDescent="0.3">
      <c r="B10" s="5">
        <f>'Table 1'!B11</f>
        <v>0</v>
      </c>
      <c r="C10" s="5">
        <f>'Table 1'!C11</f>
        <v>1</v>
      </c>
      <c r="D10" s="5" t="str">
        <f>'Table 1'!D11</f>
        <v>Anilines</v>
      </c>
      <c r="E10" s="5" t="str">
        <f>'Table 1'!E11</f>
        <v>B</v>
      </c>
      <c r="F10" s="5" t="str">
        <f>'Table 1'!F11</f>
        <v xml:space="preserve">paracetamol </v>
      </c>
      <c r="G10" s="12" t="str">
        <f>'Table 1'!G11</f>
        <v>103-90-2</v>
      </c>
      <c r="H10" s="143" t="str">
        <f>'Table 1'!H11</f>
        <v>203-157-5</v>
      </c>
      <c r="I10" s="103" t="str">
        <f>IF('Table 2'!BB10=1,"Y","")</f>
        <v/>
      </c>
      <c r="J10" s="99" t="str">
        <f>IF('Table 2'!BC10="-","","Y")</f>
        <v/>
      </c>
      <c r="K10" s="99" t="str">
        <f>IF('Table 3'!R10="","","Y")</f>
        <v/>
      </c>
      <c r="L10" s="99" t="str">
        <f>IF('Table 2'!BD10="Y","Y","")</f>
        <v/>
      </c>
      <c r="M10" s="99" t="str">
        <f>IF('Table 2'!BE10=1,"Y","")</f>
        <v/>
      </c>
      <c r="N10" s="99" t="str">
        <f>IF('Table 2'!BF10="Y","Y","")</f>
        <v/>
      </c>
      <c r="O10" s="99" t="str">
        <f>IF('Table 2'!BG10=1,"Y","")</f>
        <v/>
      </c>
      <c r="P10" s="99" t="str">
        <f>IF('Table 2'!BH10=1,"Y","")</f>
        <v/>
      </c>
      <c r="Q10" s="99" t="str">
        <f>IF('Table 2'!BI10=1,"Y","")</f>
        <v/>
      </c>
      <c r="R10" s="99" t="str">
        <f>IF('Table 2'!BJ10="Y","Y","")</f>
        <v/>
      </c>
      <c r="S10" s="99" t="str">
        <f>IF('Table 2'!BK10=1,"Y","")</f>
        <v/>
      </c>
      <c r="T10" s="99" t="str">
        <f>IF('Table 2'!BL10=1,"Y","")</f>
        <v/>
      </c>
      <c r="U10" s="99" t="str">
        <f>IF('Table 2'!BM10=1,"Y","")</f>
        <v/>
      </c>
      <c r="V10" s="99" t="str">
        <f>IF('Table 2'!BN10="Y","Y","")</f>
        <v/>
      </c>
      <c r="W10" s="99" t="str">
        <f>IF('Table 2'!BO10=1,"Y","")</f>
        <v>Y</v>
      </c>
      <c r="X10" s="99" t="str">
        <f>IF('Table 2'!BP10=1,"Y","")</f>
        <v>Y</v>
      </c>
      <c r="Y10" s="99" t="str">
        <f>IF('Table 2'!BQ10=1,"Y","")</f>
        <v/>
      </c>
      <c r="Z10" s="99" t="str">
        <f>IF('Table 2'!BR10="Y","Y","")</f>
        <v>Y</v>
      </c>
      <c r="AA10" s="99" t="str">
        <f>IF('Table 2'!BS10=1,"Y","")</f>
        <v/>
      </c>
      <c r="AB10" s="99" t="str">
        <f>IF('Table 2'!BT10="Y","Y","")</f>
        <v/>
      </c>
      <c r="AC10" s="99" t="str">
        <f>IF('Table 2'!BU10="Y","Y","")</f>
        <v>Y</v>
      </c>
      <c r="AD10" s="99" t="str">
        <f>IF('Table 2'!BV10=1,"Y","")</f>
        <v/>
      </c>
      <c r="AE10" s="99" t="str">
        <f>IF('Table 2'!BW10=1,"Y","")</f>
        <v/>
      </c>
      <c r="AF10" s="99" t="str">
        <f>IF('Table 2'!BX10=1,"Y","")</f>
        <v/>
      </c>
      <c r="AG10" s="100" t="str">
        <f>IF('Table 11 Profess+consumer'!B10=1,"Y","")</f>
        <v>Y</v>
      </c>
      <c r="AH10" s="100" t="str">
        <f>IF(COUNT('Table 12 Class+OSH+waste'!K10:P10,"")&lt;COUNTA('Table 12 Class+OSH+waste'!K10:P10),"Y","")</f>
        <v/>
      </c>
      <c r="AI10" s="100" t="str">
        <f>IF(COUNT('Table 12 Class+OSH+waste'!Q10:V10,"")&lt;COUNTA('Table 12 Class+OSH+waste'!Q10:V10),"Y","")</f>
        <v/>
      </c>
      <c r="AJ10" s="104" t="str">
        <f>IF('Table 13 Environmental'!B11=1,"Y","")</f>
        <v/>
      </c>
      <c r="BB10" s="2" t="str">
        <f>IF(COUNTIF('Table 3'!I10:O10,"-")&lt;COUNTA('Table 3'!I10:O10),1,"-")</f>
        <v>-</v>
      </c>
      <c r="BC10" s="2" t="str">
        <f>'Table 3'!P10</f>
        <v>-</v>
      </c>
      <c r="BD10" s="2" t="str">
        <f>'Table 3'!Q10</f>
        <v>-</v>
      </c>
      <c r="BE10" s="14" t="str">
        <f>IF(COUNTIF('Table 4'!I10:N10,"-")&lt;COUNTA('Table 4'!I10:N10),1,"-")</f>
        <v>-</v>
      </c>
      <c r="BF10" s="15" t="str">
        <f>IF(COUNTIF('Table 4'!O10:AO10,"-")&lt;COUNTA('Table 4'!O10:AO10),"Y","N")</f>
        <v>N</v>
      </c>
      <c r="BG10" s="14" t="str">
        <f>IF(COUNTIF('Table 5'!I10:M10,"-")&lt;COUNTA('Table 5'!I10:M10),1,"-")</f>
        <v>-</v>
      </c>
      <c r="BH10" s="14" t="str">
        <f>IF(COUNTIF('Table 5'!N10:S10,"-")&lt;COUNTA('Table 5'!N10:S10),1,"-")</f>
        <v>-</v>
      </c>
      <c r="BI10" s="14" t="str">
        <f>IF(COUNTIF('Table 5'!T10:U10,"-")&lt;COUNTA('Table 5'!T10:U10),1,"-")</f>
        <v>-</v>
      </c>
      <c r="BJ10" s="16" t="str">
        <f>IF(COUNTIF('Table 5'!V10:AP10,"-")&lt;COUNTA('Table 5'!V10:AP10),"Y","N")</f>
        <v>N</v>
      </c>
      <c r="BK10" s="14" t="str">
        <f>IF(COUNTIF('Table 6'!I10:P10,"-")&lt;COUNTA('Table 6'!I10:P10),1,"-")</f>
        <v>-</v>
      </c>
      <c r="BL10" s="14" t="str">
        <f>IF(COUNTIF('Table 6'!Q10:AC10,"-")&lt;COUNTA('Table 6'!Q10:AC10),1,"-")</f>
        <v>-</v>
      </c>
      <c r="BM10" s="14" t="str">
        <f>IF(COUNTIF('Table 7'!I10:P10,"-")&lt;COUNTA('Table 7'!I10:P10),1,"-")</f>
        <v>-</v>
      </c>
      <c r="BN10" s="15" t="str">
        <f>IF(COUNTIF('Table 7'!Q10:AV10,"-")&lt;COUNTA('Table 7'!Q10:AV10),"Y","N")</f>
        <v>N</v>
      </c>
      <c r="BO10" s="14">
        <f>IF('Table 8'!I10="-","-",1)</f>
        <v>1</v>
      </c>
      <c r="BP10" s="14">
        <f>IF('Table 8'!K10="-","-",1)</f>
        <v>1</v>
      </c>
      <c r="BQ10" s="14" t="str">
        <f>IF('Table 8'!L10="-","-",1)</f>
        <v>-</v>
      </c>
      <c r="BR10" s="2" t="str">
        <f>IF(COUNTIF('Table 8'!M10:S10,"-")&lt;COUNTA('Table 8'!M10:S10),"Y","N")</f>
        <v>Y</v>
      </c>
      <c r="BS10" s="14" t="str">
        <f>IF(COUNTIF('Table 8'!T10:AJ10,"-")&lt;COUNTA('Table 8'!T10:AJ10),1,"-")</f>
        <v>-</v>
      </c>
      <c r="BT10" s="15" t="str">
        <f>IF('Table 9'!B10=1,"Y","N")</f>
        <v>N</v>
      </c>
      <c r="BU10" s="2" t="str">
        <f>IF(COUNTIF('Table 10'!I11:J11,"-")&lt;COUNTA('Table 10'!I11:J11),"Y","N")</f>
        <v>Y</v>
      </c>
      <c r="BV10" s="14" t="str">
        <f>IF('Table 10'!K11="-","-",1)</f>
        <v>-</v>
      </c>
      <c r="BW10" s="14" t="str">
        <f>IF('Table 10'!L11="-","-",1)</f>
        <v>-</v>
      </c>
      <c r="BX10" s="14" t="str">
        <f>IF('Table 10'!M11="-","-",1)</f>
        <v>-</v>
      </c>
    </row>
    <row r="11" spans="1:76" ht="13" x14ac:dyDescent="0.3">
      <c r="B11" s="5">
        <f>'Table 1'!B12</f>
        <v>0</v>
      </c>
      <c r="C11" s="5">
        <f>'Table 1'!C12</f>
        <v>1</v>
      </c>
      <c r="D11" s="5" t="str">
        <f>'Table 1'!D12</f>
        <v>Anilines</v>
      </c>
      <c r="E11" s="5" t="str">
        <f>'Table 1'!E12</f>
        <v>C</v>
      </c>
      <c r="F11" s="5" t="str">
        <f>'Table 1'!F12</f>
        <v xml:space="preserve">p-PDA </v>
      </c>
      <c r="G11" s="12" t="str">
        <f>'Table 1'!G12</f>
        <v>106-50-3</v>
      </c>
      <c r="H11" s="143" t="str">
        <f>'Table 1'!H12</f>
        <v>203-404-7</v>
      </c>
      <c r="I11" s="103" t="str">
        <f>IF('Table 2'!BB11=1,"Y","")</f>
        <v/>
      </c>
      <c r="J11" s="99" t="str">
        <f>IF('Table 2'!BC11="-","","Y")</f>
        <v/>
      </c>
      <c r="K11" s="99" t="str">
        <f>IF('Table 3'!R11="","","Y")</f>
        <v/>
      </c>
      <c r="L11" s="99" t="str">
        <f>IF('Table 2'!BD11="Y","Y","")</f>
        <v/>
      </c>
      <c r="M11" s="99" t="str">
        <f>IF('Table 2'!BE11=1,"Y","")</f>
        <v/>
      </c>
      <c r="N11" s="99" t="str">
        <f>IF('Table 2'!BF11="Y","Y","")</f>
        <v/>
      </c>
      <c r="O11" s="99" t="str">
        <f>IF('Table 2'!BG11=1,"Y","")</f>
        <v/>
      </c>
      <c r="P11" s="99" t="str">
        <f>IF('Table 2'!BH11=1,"Y","")</f>
        <v/>
      </c>
      <c r="Q11" s="99" t="str">
        <f>IF('Table 2'!BI11=1,"Y","")</f>
        <v/>
      </c>
      <c r="R11" s="99" t="str">
        <f>IF('Table 2'!BJ11="Y","Y","")</f>
        <v/>
      </c>
      <c r="S11" s="99" t="str">
        <f>IF('Table 2'!BK11=1,"Y","")</f>
        <v>Y</v>
      </c>
      <c r="T11" s="99" t="str">
        <f>IF('Table 2'!BL11=1,"Y","")</f>
        <v/>
      </c>
      <c r="U11" s="99" t="str">
        <f>IF('Table 2'!BM11=1,"Y","")</f>
        <v>Y</v>
      </c>
      <c r="V11" s="99" t="str">
        <f>IF('Table 2'!BN11="Y","Y","")</f>
        <v/>
      </c>
      <c r="W11" s="99" t="str">
        <f>IF('Table 2'!BO11=1,"Y","")</f>
        <v>Y</v>
      </c>
      <c r="X11" s="99" t="str">
        <f>IF('Table 2'!BP11=1,"Y","")</f>
        <v>Y</v>
      </c>
      <c r="Y11" s="99" t="str">
        <f>IF('Table 2'!BQ11=1,"Y","")</f>
        <v/>
      </c>
      <c r="Z11" s="99" t="str">
        <f>IF('Table 2'!BR11="Y","Y","")</f>
        <v>Y</v>
      </c>
      <c r="AA11" s="99" t="str">
        <f>IF('Table 2'!BS11=1,"Y","")</f>
        <v/>
      </c>
      <c r="AB11" s="99" t="str">
        <f>IF('Table 2'!BT11="Y","Y","")</f>
        <v/>
      </c>
      <c r="AC11" s="99" t="str">
        <f>IF('Table 2'!BU11="Y","Y","")</f>
        <v>Y</v>
      </c>
      <c r="AD11" s="99" t="str">
        <f>IF('Table 2'!BV11=1,"Y","")</f>
        <v/>
      </c>
      <c r="AE11" s="99" t="str">
        <f>IF('Table 2'!BW11=1,"Y","")</f>
        <v/>
      </c>
      <c r="AF11" s="99" t="str">
        <f>IF('Table 2'!BX11=1,"Y","")</f>
        <v/>
      </c>
      <c r="AG11" s="100" t="str">
        <f>IF('Table 11 Profess+consumer'!B11=1,"Y","")</f>
        <v>Y</v>
      </c>
      <c r="AH11" s="100" t="str">
        <f>IF(COUNT('Table 12 Class+OSH+waste'!K11:P11,"")&lt;COUNTA('Table 12 Class+OSH+waste'!K11:P11),"Y","")</f>
        <v/>
      </c>
      <c r="AI11" s="100" t="str">
        <f>IF(COUNT('Table 12 Class+OSH+waste'!Q11:V11,"")&lt;COUNTA('Table 12 Class+OSH+waste'!Q11:V11),"Y","")</f>
        <v/>
      </c>
      <c r="AJ11" s="104" t="str">
        <f>IF('Table 13 Environmental'!B12=1,"Y","")</f>
        <v/>
      </c>
      <c r="BB11" s="2" t="str">
        <f>IF(COUNTIF('Table 3'!I11:O11,"-")&lt;COUNTA('Table 3'!I11:O11),1,"-")</f>
        <v>-</v>
      </c>
      <c r="BC11" s="2" t="str">
        <f>'Table 3'!P11</f>
        <v>-</v>
      </c>
      <c r="BD11" s="2" t="str">
        <f>'Table 3'!Q11</f>
        <v>-</v>
      </c>
      <c r="BE11" s="14" t="str">
        <f>IF(COUNTIF('Table 4'!I11:N11,"-")&lt;COUNTA('Table 4'!I11:N11),1,"-")</f>
        <v>-</v>
      </c>
      <c r="BF11" s="15" t="str">
        <f>IF(COUNTIF('Table 4'!O11:AO11,"-")&lt;COUNTA('Table 4'!O11:AO11),"Y","N")</f>
        <v>N</v>
      </c>
      <c r="BG11" s="14" t="str">
        <f>IF(COUNTIF('Table 5'!I11:M11,"-")&lt;COUNTA('Table 5'!I11:M11),1,"-")</f>
        <v>-</v>
      </c>
      <c r="BH11" s="14" t="str">
        <f>IF(COUNTIF('Table 5'!N11:S11,"-")&lt;COUNTA('Table 5'!N11:S11),1,"-")</f>
        <v>-</v>
      </c>
      <c r="BI11" s="14" t="str">
        <f>IF(COUNTIF('Table 5'!T11:U11,"-")&lt;COUNTA('Table 5'!T11:U11),1,"-")</f>
        <v>-</v>
      </c>
      <c r="BJ11" s="16" t="str">
        <f>IF(COUNTIF('Table 5'!V11:AP11,"-")&lt;COUNTA('Table 5'!V11:AP11),"Y","N")</f>
        <v>N</v>
      </c>
      <c r="BK11" s="14">
        <f>IF(COUNTIF('Table 6'!I11:P11,"-")&lt;COUNTA('Table 6'!I11:P11),1,"-")</f>
        <v>1</v>
      </c>
      <c r="BL11" s="14" t="str">
        <f>IF(COUNTIF('Table 6'!Q11:AC11,"-")&lt;COUNTA('Table 6'!Q11:AC11),1,"-")</f>
        <v>-</v>
      </c>
      <c r="BM11" s="14">
        <f>IF(COUNTIF('Table 7'!I11:P11,"-")&lt;COUNTA('Table 7'!I11:P11),1,"-")</f>
        <v>1</v>
      </c>
      <c r="BN11" s="15" t="str">
        <f>IF(COUNTIF('Table 7'!Q11:AV11,"-")&lt;COUNTA('Table 7'!Q11:AV11),"Y","N")</f>
        <v>N</v>
      </c>
      <c r="BO11" s="14">
        <f>IF('Table 8'!I11="-","-",1)</f>
        <v>1</v>
      </c>
      <c r="BP11" s="14">
        <f>IF('Table 8'!K11="-","-",1)</f>
        <v>1</v>
      </c>
      <c r="BQ11" s="14" t="str">
        <f>IF('Table 8'!L11="-","-",1)</f>
        <v>-</v>
      </c>
      <c r="BR11" s="2" t="str">
        <f>IF(COUNTIF('Table 8'!M11:S11,"-")&lt;COUNTA('Table 8'!M11:S11),"Y","N")</f>
        <v>Y</v>
      </c>
      <c r="BS11" s="14" t="str">
        <f>IF(COUNTIF('Table 8'!T11:AJ11,"-")&lt;COUNTA('Table 8'!T11:AJ11),1,"-")</f>
        <v>-</v>
      </c>
      <c r="BT11" s="15" t="str">
        <f>IF('Table 9'!B11=1,"Y","N")</f>
        <v>N</v>
      </c>
      <c r="BU11" s="2" t="str">
        <f>IF(COUNTIF('Table 10'!I12:J12,"-")&lt;COUNTA('Table 10'!I12:J12),"Y","N")</f>
        <v>Y</v>
      </c>
      <c r="BV11" s="14" t="str">
        <f>IF('Table 10'!K12="-","-",1)</f>
        <v>-</v>
      </c>
      <c r="BW11" s="14" t="str">
        <f>IF('Table 10'!L12="-","-",1)</f>
        <v>-</v>
      </c>
      <c r="BX11" s="14" t="str">
        <f>IF('Table 10'!M12="-","-",1)</f>
        <v>-</v>
      </c>
    </row>
    <row r="12" spans="1:76" ht="13" x14ac:dyDescent="0.3">
      <c r="B12" s="5">
        <f>'Table 1'!B13</f>
        <v>0</v>
      </c>
      <c r="C12" s="5">
        <f>'Table 1'!C13</f>
        <v>1</v>
      </c>
      <c r="D12" s="5" t="str">
        <f>'Table 1'!D13</f>
        <v>Anilines</v>
      </c>
      <c r="E12" s="5" t="str">
        <f>'Table 1'!E13</f>
        <v>C</v>
      </c>
      <c r="F12" s="5" t="str">
        <f>'Table 1'!F13</f>
        <v>p-toluidine</v>
      </c>
      <c r="G12" s="12" t="str">
        <f>'Table 1'!G13</f>
        <v>106-49-0</v>
      </c>
      <c r="H12" s="143" t="str">
        <f>'Table 1'!H13</f>
        <v>203-403-1</v>
      </c>
      <c r="I12" s="103" t="str">
        <f>IF('Table 2'!BB12=1,"Y","")</f>
        <v/>
      </c>
      <c r="J12" s="99" t="str">
        <f>IF('Table 2'!BC12="-","","Y")</f>
        <v/>
      </c>
      <c r="K12" s="99" t="str">
        <f>IF('Table 3'!R12="","","Y")</f>
        <v/>
      </c>
      <c r="L12" s="99" t="str">
        <f>IF('Table 2'!BD12="Y","Y","")</f>
        <v/>
      </c>
      <c r="M12" s="99" t="str">
        <f>IF('Table 2'!BE12=1,"Y","")</f>
        <v/>
      </c>
      <c r="N12" s="99" t="str">
        <f>IF('Table 2'!BF12="Y","Y","")</f>
        <v/>
      </c>
      <c r="O12" s="99" t="str">
        <f>IF('Table 2'!BG12=1,"Y","")</f>
        <v/>
      </c>
      <c r="P12" s="99" t="str">
        <f>IF('Table 2'!BH12=1,"Y","")</f>
        <v/>
      </c>
      <c r="Q12" s="99" t="str">
        <f>IF('Table 2'!BI12=1,"Y","")</f>
        <v/>
      </c>
      <c r="R12" s="99" t="str">
        <f>IF('Table 2'!BJ12="Y","Y","")</f>
        <v/>
      </c>
      <c r="S12" s="99" t="str">
        <f>IF('Table 2'!BK12=1,"Y","")</f>
        <v/>
      </c>
      <c r="T12" s="99" t="str">
        <f>IF('Table 2'!BL12=1,"Y","")</f>
        <v/>
      </c>
      <c r="U12" s="99" t="str">
        <f>IF('Table 2'!BM12=1,"Y","")</f>
        <v>Y</v>
      </c>
      <c r="V12" s="99" t="str">
        <f>IF('Table 2'!BN12="Y","Y","")</f>
        <v/>
      </c>
      <c r="W12" s="99" t="str">
        <f>IF('Table 2'!BO12=1,"Y","")</f>
        <v>Y</v>
      </c>
      <c r="X12" s="99" t="str">
        <f>IF('Table 2'!BP12=1,"Y","")</f>
        <v/>
      </c>
      <c r="Y12" s="99" t="str">
        <f>IF('Table 2'!BQ12=1,"Y","")</f>
        <v/>
      </c>
      <c r="Z12" s="99" t="str">
        <f>IF('Table 2'!BR12="Y","Y","")</f>
        <v>Y</v>
      </c>
      <c r="AA12" s="99" t="str">
        <f>IF('Table 2'!BS12=1,"Y","")</f>
        <v/>
      </c>
      <c r="AB12" s="99" t="str">
        <f>IF('Table 2'!BT12="Y","Y","")</f>
        <v/>
      </c>
      <c r="AC12" s="99" t="str">
        <f>IF('Table 2'!BU12="Y","Y","")</f>
        <v/>
      </c>
      <c r="AD12" s="99" t="str">
        <f>IF('Table 2'!BV12=1,"Y","")</f>
        <v/>
      </c>
      <c r="AE12" s="99" t="str">
        <f>IF('Table 2'!BW12=1,"Y","")</f>
        <v/>
      </c>
      <c r="AF12" s="99" t="str">
        <f>IF('Table 2'!BX12=1,"Y","")</f>
        <v/>
      </c>
      <c r="AG12" s="100" t="str">
        <f>IF('Table 11 Profess+consumer'!B12=1,"Y","")</f>
        <v>Y</v>
      </c>
      <c r="AH12" s="100" t="str">
        <f>IF(COUNT('Table 12 Class+OSH+waste'!K12:P12,"")&lt;COUNTA('Table 12 Class+OSH+waste'!K12:P12),"Y","")</f>
        <v/>
      </c>
      <c r="AI12" s="100" t="str">
        <f>IF(COUNT('Table 12 Class+OSH+waste'!Q12:V12,"")&lt;COUNTA('Table 12 Class+OSH+waste'!Q12:V12),"Y","")</f>
        <v/>
      </c>
      <c r="AJ12" s="104" t="str">
        <f>IF('Table 13 Environmental'!B13=1,"Y","")</f>
        <v/>
      </c>
      <c r="BB12" s="2" t="str">
        <f>IF(COUNTIF('Table 3'!I12:O12,"-")&lt;COUNTA('Table 3'!I12:O12),1,"-")</f>
        <v>-</v>
      </c>
      <c r="BC12" s="2" t="str">
        <f>'Table 3'!P12</f>
        <v>-</v>
      </c>
      <c r="BD12" s="2" t="str">
        <f>'Table 3'!Q12</f>
        <v>-</v>
      </c>
      <c r="BE12" s="14" t="str">
        <f>IF(COUNTIF('Table 4'!I12:N12,"-")&lt;COUNTA('Table 4'!I12:N12),1,"-")</f>
        <v>-</v>
      </c>
      <c r="BF12" s="15" t="str">
        <f>IF(COUNTIF('Table 4'!O12:AO12,"-")&lt;COUNTA('Table 4'!O12:AO12),"Y","N")</f>
        <v>N</v>
      </c>
      <c r="BG12" s="14" t="str">
        <f>IF(COUNTIF('Table 5'!I12:M12,"-")&lt;COUNTA('Table 5'!I12:M12),1,"-")</f>
        <v>-</v>
      </c>
      <c r="BH12" s="14" t="str">
        <f>IF(COUNTIF('Table 5'!N12:S12,"-")&lt;COUNTA('Table 5'!N12:S12),1,"-")</f>
        <v>-</v>
      </c>
      <c r="BI12" s="14" t="str">
        <f>IF(COUNTIF('Table 5'!T12:U12,"-")&lt;COUNTA('Table 5'!T12:U12),1,"-")</f>
        <v>-</v>
      </c>
      <c r="BJ12" s="16" t="str">
        <f>IF(COUNTIF('Table 5'!V12:AP12,"-")&lt;COUNTA('Table 5'!V12:AP12),"Y","N")</f>
        <v>N</v>
      </c>
      <c r="BK12" s="14" t="str">
        <f>IF(COUNTIF('Table 6'!I12:P12,"-")&lt;COUNTA('Table 6'!I12:P12),1,"-")</f>
        <v>-</v>
      </c>
      <c r="BL12" s="14" t="str">
        <f>IF(COUNTIF('Table 6'!Q12:AC12,"-")&lt;COUNTA('Table 6'!Q12:AC12),1,"-")</f>
        <v>-</v>
      </c>
      <c r="BM12" s="14">
        <f>IF(COUNTIF('Table 7'!I12:P12,"-")&lt;COUNTA('Table 7'!I12:P12),1,"-")</f>
        <v>1</v>
      </c>
      <c r="BN12" s="15" t="str">
        <f>IF(COUNTIF('Table 7'!Q12:AV12,"-")&lt;COUNTA('Table 7'!Q12:AV12),"Y","N")</f>
        <v>N</v>
      </c>
      <c r="BO12" s="14">
        <f>IF('Table 8'!I12="-","-",1)</f>
        <v>1</v>
      </c>
      <c r="BP12" s="14" t="str">
        <f>IF('Table 8'!K12="-","-",1)</f>
        <v>-</v>
      </c>
      <c r="BQ12" s="14" t="str">
        <f>IF('Table 8'!L12="-","-",1)</f>
        <v>-</v>
      </c>
      <c r="BR12" s="2" t="str">
        <f>IF(COUNTIF('Table 8'!M12:S12,"-")&lt;COUNTA('Table 8'!M12:S12),"Y","N")</f>
        <v>Y</v>
      </c>
      <c r="BS12" s="14" t="str">
        <f>IF(COUNTIF('Table 8'!T12:AJ12,"-")&lt;COUNTA('Table 8'!T12:AJ12),1,"-")</f>
        <v>-</v>
      </c>
      <c r="BT12" s="15" t="str">
        <f>IF('Table 9'!B12=1,"Y","N")</f>
        <v>N</v>
      </c>
      <c r="BU12" s="2" t="str">
        <f>IF(COUNTIF('Table 10'!I13:J13,"-")&lt;COUNTA('Table 10'!I13:J13),"Y","N")</f>
        <v>N</v>
      </c>
      <c r="BV12" s="14" t="str">
        <f>IF('Table 10'!K13="-","-",1)</f>
        <v>-</v>
      </c>
      <c r="BW12" s="14" t="str">
        <f>IF('Table 10'!L13="-","-",1)</f>
        <v>-</v>
      </c>
      <c r="BX12" s="14" t="str">
        <f>IF('Table 10'!M13="-","-",1)</f>
        <v>-</v>
      </c>
    </row>
    <row r="13" spans="1:76" ht="13" x14ac:dyDescent="0.3">
      <c r="B13" s="5">
        <f>'Table 1'!B14</f>
        <v>0</v>
      </c>
      <c r="C13" s="5">
        <f>'Table 1'!C14</f>
        <v>1</v>
      </c>
      <c r="D13" s="5" t="str">
        <f>'Table 1'!D14</f>
        <v>Anilines</v>
      </c>
      <c r="E13" s="5" t="str">
        <f>'Table 1'!E14</f>
        <v>D</v>
      </c>
      <c r="F13" s="5" t="str">
        <f>'Table 1'!F14</f>
        <v>1,3-diphenylguanidine</v>
      </c>
      <c r="G13" s="12" t="str">
        <f>'Table 1'!G14</f>
        <v>102-67-7</v>
      </c>
      <c r="H13" s="143" t="str">
        <f>'Table 1'!H14</f>
        <v>-</v>
      </c>
      <c r="I13" s="103" t="str">
        <f>IF('Table 2'!BB13=1,"Y","")</f>
        <v/>
      </c>
      <c r="J13" s="99" t="str">
        <f>IF('Table 2'!BC13="-","","Y")</f>
        <v/>
      </c>
      <c r="K13" s="99" t="str">
        <f>IF('Table 3'!R13="","","Y")</f>
        <v/>
      </c>
      <c r="L13" s="99" t="str">
        <f>IF('Table 2'!BD13="Y","Y","")</f>
        <v/>
      </c>
      <c r="M13" s="99" t="str">
        <f>IF('Table 2'!BE13=1,"Y","")</f>
        <v/>
      </c>
      <c r="N13" s="99" t="str">
        <f>IF('Table 2'!BF13="Y","Y","")</f>
        <v/>
      </c>
      <c r="O13" s="99" t="str">
        <f>IF('Table 2'!BG13=1,"Y","")</f>
        <v/>
      </c>
      <c r="P13" s="99" t="str">
        <f>IF('Table 2'!BH13=1,"Y","")</f>
        <v/>
      </c>
      <c r="Q13" s="99" t="str">
        <f>IF('Table 2'!BI13=1,"Y","")</f>
        <v/>
      </c>
      <c r="R13" s="99" t="str">
        <f>IF('Table 2'!BJ13="Y","Y","")</f>
        <v/>
      </c>
      <c r="S13" s="99" t="str">
        <f>IF('Table 2'!BK13=1,"Y","")</f>
        <v/>
      </c>
      <c r="T13" s="99" t="str">
        <f>IF('Table 2'!BL13=1,"Y","")</f>
        <v/>
      </c>
      <c r="U13" s="99" t="str">
        <f>IF('Table 2'!BM13=1,"Y","")</f>
        <v/>
      </c>
      <c r="V13" s="99" t="str">
        <f>IF('Table 2'!BN13="Y","Y","")</f>
        <v/>
      </c>
      <c r="W13" s="99" t="str">
        <f>IF('Table 2'!BO13=1,"Y","")</f>
        <v/>
      </c>
      <c r="X13" s="99" t="str">
        <f>IF('Table 2'!BP13=1,"Y","")</f>
        <v/>
      </c>
      <c r="Y13" s="99" t="str">
        <f>IF('Table 2'!BQ13=1,"Y","")</f>
        <v/>
      </c>
      <c r="Z13" s="99" t="str">
        <f>IF('Table 2'!BR13="Y","Y","")</f>
        <v/>
      </c>
      <c r="AA13" s="99" t="str">
        <f>IF('Table 2'!BS13=1,"Y","")</f>
        <v/>
      </c>
      <c r="AB13" s="99" t="str">
        <f>IF('Table 2'!BT13="Y","Y","")</f>
        <v/>
      </c>
      <c r="AC13" s="99" t="str">
        <f>IF('Table 2'!BU13="Y","Y","")</f>
        <v/>
      </c>
      <c r="AD13" s="99" t="str">
        <f>IF('Table 2'!BV13=1,"Y","")</f>
        <v/>
      </c>
      <c r="AE13" s="99" t="str">
        <f>IF('Table 2'!BW13=1,"Y","")</f>
        <v/>
      </c>
      <c r="AF13" s="99" t="str">
        <f>IF('Table 2'!BX13=1,"Y","")</f>
        <v/>
      </c>
      <c r="AG13" s="100" t="str">
        <f>IF('Table 11 Profess+consumer'!B13=1,"Y","")</f>
        <v/>
      </c>
      <c r="AH13" s="100" t="str">
        <f>IF(COUNT('Table 12 Class+OSH+waste'!K13:P13,"")&lt;COUNTA('Table 12 Class+OSH+waste'!K13:P13),"Y","")</f>
        <v/>
      </c>
      <c r="AI13" s="100" t="str">
        <f>IF(COUNT('Table 12 Class+OSH+waste'!Q13:V13,"")&lt;COUNTA('Table 12 Class+OSH+waste'!Q13:V13),"Y","")</f>
        <v/>
      </c>
      <c r="AJ13" s="104" t="str">
        <f>IF('Table 13 Environmental'!B14=1,"Y","")</f>
        <v/>
      </c>
      <c r="BB13" s="2" t="str">
        <f>IF(COUNTIF('Table 3'!I13:O13,"-")&lt;COUNTA('Table 3'!I13:O13),1,"-")</f>
        <v>-</v>
      </c>
      <c r="BC13" s="2" t="str">
        <f>'Table 3'!P13</f>
        <v>-</v>
      </c>
      <c r="BD13" s="2" t="str">
        <f>'Table 3'!Q13</f>
        <v>-</v>
      </c>
      <c r="BE13" s="14" t="str">
        <f>IF(COUNTIF('Table 4'!I13:N13,"-")&lt;COUNTA('Table 4'!I13:N13),1,"-")</f>
        <v>-</v>
      </c>
      <c r="BF13" s="15" t="str">
        <f>IF(COUNTIF('Table 4'!O13:AO13,"-")&lt;COUNTA('Table 4'!O13:AO13),"Y","N")</f>
        <v>N</v>
      </c>
      <c r="BG13" s="14" t="str">
        <f>IF(COUNTIF('Table 5'!I13:M13,"-")&lt;COUNTA('Table 5'!I13:M13),1,"-")</f>
        <v>-</v>
      </c>
      <c r="BH13" s="14" t="str">
        <f>IF(COUNTIF('Table 5'!N13:S13,"-")&lt;COUNTA('Table 5'!N13:S13),1,"-")</f>
        <v>-</v>
      </c>
      <c r="BI13" s="14" t="str">
        <f>IF(COUNTIF('Table 5'!T13:U13,"-")&lt;COUNTA('Table 5'!T13:U13),1,"-")</f>
        <v>-</v>
      </c>
      <c r="BJ13" s="16" t="str">
        <f>IF(COUNTIF('Table 5'!V13:AP13,"-")&lt;COUNTA('Table 5'!V13:AP13),"Y","N")</f>
        <v>N</v>
      </c>
      <c r="BK13" s="14" t="str">
        <f>IF(COUNTIF('Table 6'!I13:P13,"-")&lt;COUNTA('Table 6'!I13:P13),1,"-")</f>
        <v>-</v>
      </c>
      <c r="BL13" s="14" t="str">
        <f>IF(COUNTIF('Table 6'!Q13:AC13,"-")&lt;COUNTA('Table 6'!Q13:AC13),1,"-")</f>
        <v>-</v>
      </c>
      <c r="BM13" s="14" t="str">
        <f>IF(COUNTIF('Table 7'!I13:P13,"-")&lt;COUNTA('Table 7'!I13:P13),1,"-")</f>
        <v>-</v>
      </c>
      <c r="BN13" s="15" t="str">
        <f>IF(COUNTIF('Table 7'!Q13:AV13,"-")&lt;COUNTA('Table 7'!Q13:AV13),"Y","N")</f>
        <v>N</v>
      </c>
      <c r="BO13" s="14" t="str">
        <f>IF('Table 8'!I13="-","-",1)</f>
        <v>-</v>
      </c>
      <c r="BP13" s="14" t="str">
        <f>IF('Table 8'!K13="-","-",1)</f>
        <v>-</v>
      </c>
      <c r="BQ13" s="14" t="str">
        <f>IF('Table 8'!L13="-","-",1)</f>
        <v>-</v>
      </c>
      <c r="BR13" s="2" t="str">
        <f>IF(COUNTIF('Table 8'!M13:S13,"-")&lt;COUNTA('Table 8'!M13:S13),"Y","N")</f>
        <v>N</v>
      </c>
      <c r="BS13" s="14" t="str">
        <f>IF(COUNTIF('Table 8'!T13:AJ13,"-")&lt;COUNTA('Table 8'!T13:AJ13),1,"-")</f>
        <v>-</v>
      </c>
      <c r="BT13" s="15" t="str">
        <f>IF('Table 9'!B13=1,"Y","N")</f>
        <v>N</v>
      </c>
      <c r="BU13" s="2" t="str">
        <f>IF(COUNTIF('Table 10'!I14:J14,"-")&lt;COUNTA('Table 10'!I14:J14),"Y","N")</f>
        <v>N</v>
      </c>
      <c r="BV13" s="14" t="str">
        <f>IF('Table 10'!K14="-","-",1)</f>
        <v>-</v>
      </c>
      <c r="BW13" s="14" t="str">
        <f>IF('Table 10'!L14="-","-",1)</f>
        <v>-</v>
      </c>
      <c r="BX13" s="14" t="str">
        <f>IF('Table 10'!M14="-","-",1)</f>
        <v>-</v>
      </c>
    </row>
    <row r="14" spans="1:76" ht="13" x14ac:dyDescent="0.3">
      <c r="B14" s="5">
        <f>'Table 1'!B15</f>
        <v>0</v>
      </c>
      <c r="C14" s="5">
        <f>'Table 1'!C15</f>
        <v>1</v>
      </c>
      <c r="D14" s="5" t="str">
        <f>'Table 1'!D15</f>
        <v>Anilines</v>
      </c>
      <c r="E14" s="5" t="str">
        <f>'Table 1'!E15</f>
        <v>D</v>
      </c>
      <c r="F14" s="5" t="str">
        <f>'Table 1'!F15</f>
        <v>4,4-oxodianiline</v>
      </c>
      <c r="G14" s="12" t="str">
        <f>'Table 1'!G15</f>
        <v>101-80-4</v>
      </c>
      <c r="H14" s="143" t="str">
        <f>'Table 1'!H15</f>
        <v>202-977-0</v>
      </c>
      <c r="I14" s="103" t="str">
        <f>IF('Table 2'!BB14=1,"Y","")</f>
        <v/>
      </c>
      <c r="J14" s="99" t="str">
        <f>IF('Table 2'!BC14="-","","Y")</f>
        <v/>
      </c>
      <c r="K14" s="99" t="str">
        <f>IF('Table 3'!R14="","","Y")</f>
        <v/>
      </c>
      <c r="L14" s="99" t="str">
        <f>IF('Table 2'!BD14="Y","Y","")</f>
        <v/>
      </c>
      <c r="M14" s="99" t="str">
        <f>IF('Table 2'!BE14=1,"Y","")</f>
        <v/>
      </c>
      <c r="N14" s="99" t="str">
        <f>IF('Table 2'!BF14="Y","Y","")</f>
        <v/>
      </c>
      <c r="O14" s="99" t="str">
        <f>IF('Table 2'!BG14=1,"Y","")</f>
        <v>Y</v>
      </c>
      <c r="P14" s="99" t="str">
        <f>IF('Table 2'!BH14=1,"Y","")</f>
        <v>Y</v>
      </c>
      <c r="Q14" s="99" t="str">
        <f>IF('Table 2'!BI14=1,"Y","")</f>
        <v>Y</v>
      </c>
      <c r="R14" s="99" t="str">
        <f>IF('Table 2'!BJ14="Y","Y","")</f>
        <v>Y</v>
      </c>
      <c r="S14" s="99" t="str">
        <f>IF('Table 2'!BK14=1,"Y","")</f>
        <v>Y</v>
      </c>
      <c r="T14" s="99" t="str">
        <f>IF('Table 2'!BL14=1,"Y","")</f>
        <v/>
      </c>
      <c r="U14" s="99" t="str">
        <f>IF('Table 2'!BM14=1,"Y","")</f>
        <v>Y</v>
      </c>
      <c r="V14" s="99" t="str">
        <f>IF('Table 2'!BN14="Y","Y","")</f>
        <v/>
      </c>
      <c r="W14" s="99" t="str">
        <f>IF('Table 2'!BO14=1,"Y","")</f>
        <v>Y</v>
      </c>
      <c r="X14" s="99" t="str">
        <f>IF('Table 2'!BP14=1,"Y","")</f>
        <v/>
      </c>
      <c r="Y14" s="99" t="str">
        <f>IF('Table 2'!BQ14=1,"Y","")</f>
        <v/>
      </c>
      <c r="Z14" s="99" t="str">
        <f>IF('Table 2'!BR14="Y","Y","")</f>
        <v>Y</v>
      </c>
      <c r="AA14" s="99" t="str">
        <f>IF('Table 2'!BS14=1,"Y","")</f>
        <v/>
      </c>
      <c r="AB14" s="99" t="str">
        <f>IF('Table 2'!BT14="Y","Y","")</f>
        <v/>
      </c>
      <c r="AC14" s="99" t="str">
        <f>IF('Table 2'!BU14="Y","Y","")</f>
        <v/>
      </c>
      <c r="AD14" s="99" t="str">
        <f>IF('Table 2'!BV14=1,"Y","")</f>
        <v/>
      </c>
      <c r="AE14" s="99" t="str">
        <f>IF('Table 2'!BW14=1,"Y","")</f>
        <v/>
      </c>
      <c r="AF14" s="99" t="str">
        <f>IF('Table 2'!BX14=1,"Y","")</f>
        <v/>
      </c>
      <c r="AG14" s="100" t="str">
        <f>IF('Table 11 Profess+consumer'!B14=1,"Y","")</f>
        <v>Y</v>
      </c>
      <c r="AH14" s="100" t="str">
        <f>IF(COUNT('Table 12 Class+OSH+waste'!K14:P14,"")&lt;COUNTA('Table 12 Class+OSH+waste'!K14:P14),"Y","")</f>
        <v/>
      </c>
      <c r="AI14" s="100" t="str">
        <f>IF(COUNT('Table 12 Class+OSH+waste'!Q14:V14,"")&lt;COUNTA('Table 12 Class+OSH+waste'!Q14:V14),"Y","")</f>
        <v/>
      </c>
      <c r="AJ14" s="104" t="str">
        <f>IF('Table 13 Environmental'!B15=1,"Y","")</f>
        <v/>
      </c>
      <c r="BB14" s="2" t="str">
        <f>IF(COUNTIF('Table 3'!I14:O14,"-")&lt;COUNTA('Table 3'!I14:O14),1,"-")</f>
        <v>-</v>
      </c>
      <c r="BC14" s="2" t="str">
        <f>'Table 3'!P14</f>
        <v>-</v>
      </c>
      <c r="BD14" s="2" t="str">
        <f>'Table 3'!Q14</f>
        <v>-</v>
      </c>
      <c r="BE14" s="14" t="str">
        <f>IF(COUNTIF('Table 4'!I14:N14,"-")&lt;COUNTA('Table 4'!I14:N14),1,"-")</f>
        <v>-</v>
      </c>
      <c r="BF14" s="15" t="str">
        <f>IF(COUNTIF('Table 4'!O14:AO14,"-")&lt;COUNTA('Table 4'!O14:AO14),"Y","N")</f>
        <v>N</v>
      </c>
      <c r="BG14" s="14">
        <f>IF(COUNTIF('Table 5'!I14:M14,"-")&lt;COUNTA('Table 5'!I14:M14),1,"-")</f>
        <v>1</v>
      </c>
      <c r="BH14" s="14">
        <f>IF(COUNTIF('Table 5'!N14:S14,"-")&lt;COUNTA('Table 5'!N14:S14),1,"-")</f>
        <v>1</v>
      </c>
      <c r="BI14" s="14">
        <f>IF(COUNTIF('Table 5'!T14:U14,"-")&lt;COUNTA('Table 5'!T14:U14),1,"-")</f>
        <v>1</v>
      </c>
      <c r="BJ14" s="16" t="str">
        <f>IF(COUNTIF('Table 5'!V14:AP14,"-")&lt;COUNTA('Table 5'!V14:AP14),"Y","N")</f>
        <v>Y</v>
      </c>
      <c r="BK14" s="14">
        <f>IF(COUNTIF('Table 6'!I14:P14,"-")&lt;COUNTA('Table 6'!I14:P14),1,"-")</f>
        <v>1</v>
      </c>
      <c r="BL14" s="14" t="str">
        <f>IF(COUNTIF('Table 6'!Q14:AC14,"-")&lt;COUNTA('Table 6'!Q14:AC14),1,"-")</f>
        <v>-</v>
      </c>
      <c r="BM14" s="14">
        <f>IF(COUNTIF('Table 7'!I14:P14,"-")&lt;COUNTA('Table 7'!I14:P14),1,"-")</f>
        <v>1</v>
      </c>
      <c r="BN14" s="15" t="str">
        <f>IF(COUNTIF('Table 7'!Q14:AV14,"-")&lt;COUNTA('Table 7'!Q14:AV14),"Y","N")</f>
        <v>N</v>
      </c>
      <c r="BO14" s="14">
        <f>IF('Table 8'!I14="-","-",1)</f>
        <v>1</v>
      </c>
      <c r="BP14" s="14" t="str">
        <f>IF('Table 8'!K14="-","-",1)</f>
        <v>-</v>
      </c>
      <c r="BQ14" s="14" t="str">
        <f>IF('Table 8'!L14="-","-",1)</f>
        <v>-</v>
      </c>
      <c r="BR14" s="2" t="str">
        <f>IF(COUNTIF('Table 8'!M14:S14,"-")&lt;COUNTA('Table 8'!M14:S14),"Y","N")</f>
        <v>Y</v>
      </c>
      <c r="BS14" s="14" t="str">
        <f>IF(COUNTIF('Table 8'!T14:AJ14,"-")&lt;COUNTA('Table 8'!T14:AJ14),1,"-")</f>
        <v>-</v>
      </c>
      <c r="BT14" s="15" t="str">
        <f>IF('Table 9'!B14=1,"Y","N")</f>
        <v>N</v>
      </c>
      <c r="BU14" s="2" t="str">
        <f>IF(COUNTIF('Table 10'!I15:J15,"-")&lt;COUNTA('Table 10'!I15:J15),"Y","N")</f>
        <v>N</v>
      </c>
      <c r="BV14" s="14" t="str">
        <f>IF('Table 10'!K15="-","-",1)</f>
        <v>-</v>
      </c>
      <c r="BW14" s="14" t="str">
        <f>IF('Table 10'!L15="-","-",1)</f>
        <v>-</v>
      </c>
      <c r="BX14" s="14" t="str">
        <f>IF('Table 10'!M15="-","-",1)</f>
        <v>-</v>
      </c>
    </row>
    <row r="15" spans="1:76" ht="13" x14ac:dyDescent="0.3">
      <c r="B15" s="5">
        <f>'Table 1'!B16</f>
        <v>0</v>
      </c>
      <c r="C15" s="5">
        <f>'Table 1'!C16</f>
        <v>1</v>
      </c>
      <c r="D15" s="5" t="str">
        <f>'Table 1'!D16</f>
        <v>Anilines</v>
      </c>
      <c r="E15" s="5" t="str">
        <f>'Table 1'!E16</f>
        <v>D</v>
      </c>
      <c r="F15" s="5" t="str">
        <f>'Table 1'!F16</f>
        <v>N,N-diethylaniline</v>
      </c>
      <c r="G15" s="12" t="str">
        <f>'Table 1'!G16</f>
        <v>91-66-7</v>
      </c>
      <c r="H15" s="143" t="str">
        <f>'Table 1'!H16</f>
        <v>202-088-8</v>
      </c>
      <c r="I15" s="103" t="str">
        <f>IF('Table 2'!BB15=1,"Y","")</f>
        <v/>
      </c>
      <c r="J15" s="99" t="str">
        <f>IF('Table 2'!BC15="-","","Y")</f>
        <v/>
      </c>
      <c r="K15" s="99" t="str">
        <f>IF('Table 3'!R15="","","Y")</f>
        <v/>
      </c>
      <c r="L15" s="99" t="str">
        <f>IF('Table 2'!BD15="Y","Y","")</f>
        <v/>
      </c>
      <c r="M15" s="99" t="str">
        <f>IF('Table 2'!BE15=1,"Y","")</f>
        <v/>
      </c>
      <c r="N15" s="99" t="str">
        <f>IF('Table 2'!BF15="Y","Y","")</f>
        <v/>
      </c>
      <c r="O15" s="99" t="str">
        <f>IF('Table 2'!BG15=1,"Y","")</f>
        <v/>
      </c>
      <c r="P15" s="99" t="str">
        <f>IF('Table 2'!BH15=1,"Y","")</f>
        <v/>
      </c>
      <c r="Q15" s="99" t="str">
        <f>IF('Table 2'!BI15=1,"Y","")</f>
        <v/>
      </c>
      <c r="R15" s="99" t="str">
        <f>IF('Table 2'!BJ15="Y","Y","")</f>
        <v/>
      </c>
      <c r="S15" s="99" t="str">
        <f>IF('Table 2'!BK15=1,"Y","")</f>
        <v/>
      </c>
      <c r="T15" s="99" t="str">
        <f>IF('Table 2'!BL15=1,"Y","")</f>
        <v/>
      </c>
      <c r="U15" s="99" t="str">
        <f>IF('Table 2'!BM15=1,"Y","")</f>
        <v>Y</v>
      </c>
      <c r="V15" s="99" t="str">
        <f>IF('Table 2'!BN15="Y","Y","")</f>
        <v/>
      </c>
      <c r="W15" s="99" t="str">
        <f>IF('Table 2'!BO15=1,"Y","")</f>
        <v>Y</v>
      </c>
      <c r="X15" s="99" t="str">
        <f>IF('Table 2'!BP15=1,"Y","")</f>
        <v>Y</v>
      </c>
      <c r="Y15" s="99" t="str">
        <f>IF('Table 2'!BQ15=1,"Y","")</f>
        <v/>
      </c>
      <c r="Z15" s="99" t="str">
        <f>IF('Table 2'!BR15="Y","Y","")</f>
        <v>Y</v>
      </c>
      <c r="AA15" s="99" t="str">
        <f>IF('Table 2'!BS15=1,"Y","")</f>
        <v/>
      </c>
      <c r="AB15" s="99" t="str">
        <f>IF('Table 2'!BT15="Y","Y","")</f>
        <v/>
      </c>
      <c r="AC15" s="99" t="str">
        <f>IF('Table 2'!BU15="Y","Y","")</f>
        <v>Y</v>
      </c>
      <c r="AD15" s="99" t="str">
        <f>IF('Table 2'!BV15=1,"Y","")</f>
        <v/>
      </c>
      <c r="AE15" s="99" t="str">
        <f>IF('Table 2'!BW15=1,"Y","")</f>
        <v/>
      </c>
      <c r="AF15" s="99" t="str">
        <f>IF('Table 2'!BX15=1,"Y","")</f>
        <v/>
      </c>
      <c r="AG15" s="100" t="str">
        <f>IF('Table 11 Profess+consumer'!B15=1,"Y","")</f>
        <v/>
      </c>
      <c r="AH15" s="100" t="str">
        <f>IF(COUNT('Table 12 Class+OSH+waste'!K15:P15,"")&lt;COUNTA('Table 12 Class+OSH+waste'!K15:P15),"Y","")</f>
        <v/>
      </c>
      <c r="AI15" s="100" t="str">
        <f>IF(COUNT('Table 12 Class+OSH+waste'!Q15:V15,"")&lt;COUNTA('Table 12 Class+OSH+waste'!Q15:V15),"Y","")</f>
        <v/>
      </c>
      <c r="AJ15" s="104" t="str">
        <f>IF('Table 13 Environmental'!B16=1,"Y","")</f>
        <v/>
      </c>
      <c r="BB15" s="2" t="str">
        <f>IF(COUNTIF('Table 3'!I15:O15,"-")&lt;COUNTA('Table 3'!I15:O15),1,"-")</f>
        <v>-</v>
      </c>
      <c r="BC15" s="2" t="str">
        <f>'Table 3'!P15</f>
        <v>-</v>
      </c>
      <c r="BD15" s="2" t="str">
        <f>'Table 3'!Q15</f>
        <v>-</v>
      </c>
      <c r="BE15" s="14" t="str">
        <f>IF(COUNTIF('Table 4'!I15:N15,"-")&lt;COUNTA('Table 4'!I15:N15),1,"-")</f>
        <v>-</v>
      </c>
      <c r="BF15" s="15" t="str">
        <f>IF(COUNTIF('Table 4'!O15:AO15,"-")&lt;COUNTA('Table 4'!O15:AO15),"Y","N")</f>
        <v>N</v>
      </c>
      <c r="BG15" s="14" t="str">
        <f>IF(COUNTIF('Table 5'!I15:M15,"-")&lt;COUNTA('Table 5'!I15:M15),1,"-")</f>
        <v>-</v>
      </c>
      <c r="BH15" s="14" t="str">
        <f>IF(COUNTIF('Table 5'!N15:S15,"-")&lt;COUNTA('Table 5'!N15:S15),1,"-")</f>
        <v>-</v>
      </c>
      <c r="BI15" s="14" t="str">
        <f>IF(COUNTIF('Table 5'!T15:U15,"-")&lt;COUNTA('Table 5'!T15:U15),1,"-")</f>
        <v>-</v>
      </c>
      <c r="BJ15" s="16" t="str">
        <f>IF(COUNTIF('Table 5'!V15:AP15,"-")&lt;COUNTA('Table 5'!V15:AP15),"Y","N")</f>
        <v>N</v>
      </c>
      <c r="BK15" s="14" t="str">
        <f>IF(COUNTIF('Table 6'!I15:P15,"-")&lt;COUNTA('Table 6'!I15:P15),1,"-")</f>
        <v>-</v>
      </c>
      <c r="BL15" s="14" t="str">
        <f>IF(COUNTIF('Table 6'!Q15:AC15,"-")&lt;COUNTA('Table 6'!Q15:AC15),1,"-")</f>
        <v>-</v>
      </c>
      <c r="BM15" s="14">
        <f>IF(COUNTIF('Table 7'!I15:P15,"-")&lt;COUNTA('Table 7'!I15:P15),1,"-")</f>
        <v>1</v>
      </c>
      <c r="BN15" s="15" t="str">
        <f>IF(COUNTIF('Table 7'!Q15:AV15,"-")&lt;COUNTA('Table 7'!Q15:AV15),"Y","N")</f>
        <v>N</v>
      </c>
      <c r="BO15" s="14">
        <f>IF('Table 8'!I15="-","-",1)</f>
        <v>1</v>
      </c>
      <c r="BP15" s="14">
        <f>IF('Table 8'!K15="-","-",1)</f>
        <v>1</v>
      </c>
      <c r="BQ15" s="14" t="str">
        <f>IF('Table 8'!L15="-","-",1)</f>
        <v>-</v>
      </c>
      <c r="BR15" s="2" t="str">
        <f>IF(COUNTIF('Table 8'!M15:S15,"-")&lt;COUNTA('Table 8'!M15:S15),"Y","N")</f>
        <v>Y</v>
      </c>
      <c r="BS15" s="14" t="str">
        <f>IF(COUNTIF('Table 8'!T15:AJ15,"-")&lt;COUNTA('Table 8'!T15:AJ15),1,"-")</f>
        <v>-</v>
      </c>
      <c r="BT15" s="15" t="str">
        <f>IF('Table 9'!B15=1,"Y","N")</f>
        <v>N</v>
      </c>
      <c r="BU15" s="2" t="str">
        <f>IF(COUNTIF('Table 10'!I16:J16,"-")&lt;COUNTA('Table 10'!I16:J16),"Y","N")</f>
        <v>Y</v>
      </c>
      <c r="BV15" s="14" t="str">
        <f>IF('Table 10'!K16="-","-",1)</f>
        <v>-</v>
      </c>
      <c r="BW15" s="14" t="str">
        <f>IF('Table 10'!L16="-","-",1)</f>
        <v>-</v>
      </c>
      <c r="BX15" s="14" t="str">
        <f>IF('Table 10'!M16="-","-",1)</f>
        <v>-</v>
      </c>
    </row>
    <row r="16" spans="1:76" ht="13" x14ac:dyDescent="0.3">
      <c r="B16" s="5">
        <f>'Table 1'!B17</f>
        <v>0</v>
      </c>
      <c r="C16" s="5">
        <f>'Table 1'!C17</f>
        <v>1</v>
      </c>
      <c r="D16" s="5" t="str">
        <f>'Table 1'!D17</f>
        <v>Anilines</v>
      </c>
      <c r="E16" s="5" t="str">
        <f>'Table 1'!E17</f>
        <v>D</v>
      </c>
      <c r="F16" s="5" t="str">
        <f>'Table 1'!F17</f>
        <v>N-1-naphthylaniline</v>
      </c>
      <c r="G16" s="12" t="str">
        <f>'Table 1'!G17</f>
        <v>90-30-2</v>
      </c>
      <c r="H16" s="143" t="str">
        <f>'Table 1'!H17</f>
        <v>201-983-0</v>
      </c>
      <c r="I16" s="103" t="str">
        <f>IF('Table 2'!BB16=1,"Y","")</f>
        <v/>
      </c>
      <c r="J16" s="99" t="str">
        <f>IF('Table 2'!BC16="-","","Y")</f>
        <v/>
      </c>
      <c r="K16" s="99" t="str">
        <f>IF('Table 3'!R16="","","Y")</f>
        <v/>
      </c>
      <c r="L16" s="99" t="str">
        <f>IF('Table 2'!BD16="Y","Y","")</f>
        <v/>
      </c>
      <c r="M16" s="99" t="str">
        <f>IF('Table 2'!BE16=1,"Y","")</f>
        <v/>
      </c>
      <c r="N16" s="99" t="str">
        <f>IF('Table 2'!BF16="Y","Y","")</f>
        <v/>
      </c>
      <c r="O16" s="99" t="str">
        <f>IF('Table 2'!BG16=1,"Y","")</f>
        <v/>
      </c>
      <c r="P16" s="99" t="str">
        <f>IF('Table 2'!BH16=1,"Y","")</f>
        <v/>
      </c>
      <c r="Q16" s="99" t="str">
        <f>IF('Table 2'!BI16=1,"Y","")</f>
        <v/>
      </c>
      <c r="R16" s="99" t="str">
        <f>IF('Table 2'!BJ16="Y","Y","")</f>
        <v/>
      </c>
      <c r="S16" s="99" t="str">
        <f>IF('Table 2'!BK16=1,"Y","")</f>
        <v>Y</v>
      </c>
      <c r="T16" s="99" t="str">
        <f>IF('Table 2'!BL16=1,"Y","")</f>
        <v>Y</v>
      </c>
      <c r="U16" s="99" t="str">
        <f>IF('Table 2'!BM16=1,"Y","")</f>
        <v/>
      </c>
      <c r="V16" s="99" t="str">
        <f>IF('Table 2'!BN16="Y","Y","")</f>
        <v>Y</v>
      </c>
      <c r="W16" s="99" t="str">
        <f>IF('Table 2'!BO16=1,"Y","")</f>
        <v>Y</v>
      </c>
      <c r="X16" s="99" t="str">
        <f>IF('Table 2'!BP16=1,"Y","")</f>
        <v>Y</v>
      </c>
      <c r="Y16" s="99" t="str">
        <f>IF('Table 2'!BQ16=1,"Y","")</f>
        <v/>
      </c>
      <c r="Z16" s="99" t="str">
        <f>IF('Table 2'!BR16="Y","Y","")</f>
        <v>Y</v>
      </c>
      <c r="AA16" s="99" t="str">
        <f>IF('Table 2'!BS16=1,"Y","")</f>
        <v/>
      </c>
      <c r="AB16" s="99" t="str">
        <f>IF('Table 2'!BT16="Y","Y","")</f>
        <v/>
      </c>
      <c r="AC16" s="99" t="str">
        <f>IF('Table 2'!BU16="Y","Y","")</f>
        <v>Y</v>
      </c>
      <c r="AD16" s="99" t="str">
        <f>IF('Table 2'!BV16=1,"Y","")</f>
        <v/>
      </c>
      <c r="AE16" s="99" t="str">
        <f>IF('Table 2'!BW16=1,"Y","")</f>
        <v/>
      </c>
      <c r="AF16" s="99" t="str">
        <f>IF('Table 2'!BX16=1,"Y","")</f>
        <v/>
      </c>
      <c r="AG16" s="100" t="str">
        <f>IF('Table 11 Profess+consumer'!B16=1,"Y","")</f>
        <v/>
      </c>
      <c r="AH16" s="100" t="str">
        <f>IF(COUNT('Table 12 Class+OSH+waste'!K16:P16,"")&lt;COUNTA('Table 12 Class+OSH+waste'!K16:P16),"Y","")</f>
        <v/>
      </c>
      <c r="AI16" s="100" t="str">
        <f>IF(COUNT('Table 12 Class+OSH+waste'!Q16:V16,"")&lt;COUNTA('Table 12 Class+OSH+waste'!Q16:V16),"Y","")</f>
        <v/>
      </c>
      <c r="AJ16" s="104" t="str">
        <f>IF('Table 13 Environmental'!B17=1,"Y","")</f>
        <v/>
      </c>
      <c r="BB16" s="2" t="str">
        <f>IF(COUNTIF('Table 3'!I16:O16,"-")&lt;COUNTA('Table 3'!I16:O16),1,"-")</f>
        <v>-</v>
      </c>
      <c r="BC16" s="2" t="str">
        <f>'Table 3'!P16</f>
        <v>-</v>
      </c>
      <c r="BD16" s="2" t="str">
        <f>'Table 3'!Q16</f>
        <v>-</v>
      </c>
      <c r="BE16" s="14" t="str">
        <f>IF(COUNTIF('Table 4'!I16:N16,"-")&lt;COUNTA('Table 4'!I16:N16),1,"-")</f>
        <v>-</v>
      </c>
      <c r="BF16" s="15" t="str">
        <f>IF(COUNTIF('Table 4'!O16:AO16,"-")&lt;COUNTA('Table 4'!O16:AO16),"Y","N")</f>
        <v>N</v>
      </c>
      <c r="BG16" s="14" t="str">
        <f>IF(COUNTIF('Table 5'!I16:M16,"-")&lt;COUNTA('Table 5'!I16:M16),1,"-")</f>
        <v>-</v>
      </c>
      <c r="BH16" s="14" t="str">
        <f>IF(COUNTIF('Table 5'!N16:S16,"-")&lt;COUNTA('Table 5'!N16:S16),1,"-")</f>
        <v>-</v>
      </c>
      <c r="BI16" s="14" t="str">
        <f>IF(COUNTIF('Table 5'!T16:U16,"-")&lt;COUNTA('Table 5'!T16:U16),1,"-")</f>
        <v>-</v>
      </c>
      <c r="BJ16" s="16" t="str">
        <f>IF(COUNTIF('Table 5'!V16:AP16,"-")&lt;COUNTA('Table 5'!V16:AP16),"Y","N")</f>
        <v>N</v>
      </c>
      <c r="BK16" s="14">
        <f>IF(COUNTIF('Table 6'!I16:P16,"-")&lt;COUNTA('Table 6'!I16:P16),1,"-")</f>
        <v>1</v>
      </c>
      <c r="BL16" s="14">
        <f>IF(COUNTIF('Table 6'!Q16:AC16,"-")&lt;COUNTA('Table 6'!Q16:AC16),1,"-")</f>
        <v>1</v>
      </c>
      <c r="BM16" s="14" t="str">
        <f>IF(COUNTIF('Table 7'!I16:P16,"-")&lt;COUNTA('Table 7'!I16:P16),1,"-")</f>
        <v>-</v>
      </c>
      <c r="BN16" s="15" t="str">
        <f>IF(COUNTIF('Table 7'!Q16:AV16,"-")&lt;COUNTA('Table 7'!Q16:AV16),"Y","N")</f>
        <v>Y</v>
      </c>
      <c r="BO16" s="14">
        <f>IF('Table 8'!I16="-","-",1)</f>
        <v>1</v>
      </c>
      <c r="BP16" s="14">
        <f>IF('Table 8'!K16="-","-",1)</f>
        <v>1</v>
      </c>
      <c r="BQ16" s="14" t="str">
        <f>IF('Table 8'!L16="-","-",1)</f>
        <v>-</v>
      </c>
      <c r="BR16" s="2" t="str">
        <f>IF(COUNTIF('Table 8'!M16:S16,"-")&lt;COUNTA('Table 8'!M16:S16),"Y","N")</f>
        <v>Y</v>
      </c>
      <c r="BS16" s="14" t="str">
        <f>IF(COUNTIF('Table 8'!T16:AJ16,"-")&lt;COUNTA('Table 8'!T16:AJ16),1,"-")</f>
        <v>-</v>
      </c>
      <c r="BT16" s="15" t="str">
        <f>IF('Table 9'!B16=1,"Y","N")</f>
        <v>N</v>
      </c>
      <c r="BU16" s="2" t="str">
        <f>IF(COUNTIF('Table 10'!I17:J17,"-")&lt;COUNTA('Table 10'!I17:J17),"Y","N")</f>
        <v>Y</v>
      </c>
      <c r="BV16" s="14" t="str">
        <f>IF('Table 10'!K17="-","-",1)</f>
        <v>-</v>
      </c>
      <c r="BW16" s="14" t="str">
        <f>IF('Table 10'!L17="-","-",1)</f>
        <v>-</v>
      </c>
      <c r="BX16" s="14" t="str">
        <f>IF('Table 10'!M17="-","-",1)</f>
        <v>-</v>
      </c>
    </row>
    <row r="17" spans="2:76" ht="13" x14ac:dyDescent="0.3">
      <c r="B17" s="5">
        <f>'Table 1'!B18</f>
        <v>0</v>
      </c>
      <c r="C17" s="5">
        <f>'Table 1'!C18</f>
        <v>1</v>
      </c>
      <c r="D17" s="5" t="str">
        <f>'Table 1'!D18</f>
        <v>Anilines</v>
      </c>
      <c r="E17" s="5" t="str">
        <f>'Table 1'!E18</f>
        <v>D</v>
      </c>
      <c r="F17" s="5" t="str">
        <f>'Table 1'!F18</f>
        <v>N-ethyl-N-[2-[1-(2-methylpropoxy)ethoxy]ethyl]-4-(phenylazo)aniline</v>
      </c>
      <c r="G17" s="12" t="str">
        <f>'Table 1'!G18</f>
        <v>34432-92-3</v>
      </c>
      <c r="H17" s="143" t="str">
        <f>'Table 1'!H18</f>
        <v>252-021-1</v>
      </c>
      <c r="I17" s="103" t="str">
        <f>IF('Table 2'!BB17=1,"Y","")</f>
        <v/>
      </c>
      <c r="J17" s="99" t="str">
        <f>IF('Table 2'!BC17="-","","Y")</f>
        <v/>
      </c>
      <c r="K17" s="99" t="str">
        <f>IF('Table 3'!R17="","","Y")</f>
        <v/>
      </c>
      <c r="L17" s="99" t="str">
        <f>IF('Table 2'!BD17="Y","Y","")</f>
        <v/>
      </c>
      <c r="M17" s="99" t="str">
        <f>IF('Table 2'!BE17=1,"Y","")</f>
        <v/>
      </c>
      <c r="N17" s="99" t="str">
        <f>IF('Table 2'!BF17="Y","Y","")</f>
        <v/>
      </c>
      <c r="O17" s="99" t="str">
        <f>IF('Table 2'!BG17=1,"Y","")</f>
        <v/>
      </c>
      <c r="P17" s="99" t="str">
        <f>IF('Table 2'!BH17=1,"Y","")</f>
        <v/>
      </c>
      <c r="Q17" s="99" t="str">
        <f>IF('Table 2'!BI17=1,"Y","")</f>
        <v/>
      </c>
      <c r="R17" s="99" t="str">
        <f>IF('Table 2'!BJ17="Y","Y","")</f>
        <v/>
      </c>
      <c r="S17" s="99" t="str">
        <f>IF('Table 2'!BK17=1,"Y","")</f>
        <v>Y</v>
      </c>
      <c r="T17" s="99" t="str">
        <f>IF('Table 2'!BL17=1,"Y","")</f>
        <v/>
      </c>
      <c r="U17" s="99" t="str">
        <f>IF('Table 2'!BM17=1,"Y","")</f>
        <v/>
      </c>
      <c r="V17" s="99" t="str">
        <f>IF('Table 2'!BN17="Y","Y","")</f>
        <v/>
      </c>
      <c r="W17" s="99" t="str">
        <f>IF('Table 2'!BO17=1,"Y","")</f>
        <v>Y</v>
      </c>
      <c r="X17" s="99" t="str">
        <f>IF('Table 2'!BP17=1,"Y","")</f>
        <v/>
      </c>
      <c r="Y17" s="99" t="str">
        <f>IF('Table 2'!BQ17=1,"Y","")</f>
        <v/>
      </c>
      <c r="Z17" s="99" t="str">
        <f>IF('Table 2'!BR17="Y","Y","")</f>
        <v>Y</v>
      </c>
      <c r="AA17" s="99" t="str">
        <f>IF('Table 2'!BS17=1,"Y","")</f>
        <v/>
      </c>
      <c r="AB17" s="99" t="str">
        <f>IF('Table 2'!BT17="Y","Y","")</f>
        <v/>
      </c>
      <c r="AC17" s="99" t="str">
        <f>IF('Table 2'!BU17="Y","Y","")</f>
        <v>Y</v>
      </c>
      <c r="AD17" s="99" t="str">
        <f>IF('Table 2'!BV17=1,"Y","")</f>
        <v/>
      </c>
      <c r="AE17" s="99" t="str">
        <f>IF('Table 2'!BW17=1,"Y","")</f>
        <v/>
      </c>
      <c r="AF17" s="99" t="str">
        <f>IF('Table 2'!BX17=1,"Y","")</f>
        <v/>
      </c>
      <c r="AG17" s="100" t="str">
        <f>IF('Table 11 Profess+consumer'!B17=1,"Y","")</f>
        <v/>
      </c>
      <c r="AH17" s="100" t="str">
        <f>IF(COUNT('Table 12 Class+OSH+waste'!K17:P17,"")&lt;COUNTA('Table 12 Class+OSH+waste'!K17:P17),"Y","")</f>
        <v/>
      </c>
      <c r="AI17" s="100" t="str">
        <f>IF(COUNT('Table 12 Class+OSH+waste'!Q17:V17,"")&lt;COUNTA('Table 12 Class+OSH+waste'!Q17:V17),"Y","")</f>
        <v/>
      </c>
      <c r="AJ17" s="104" t="str">
        <f>IF('Table 13 Environmental'!B18=1,"Y","")</f>
        <v/>
      </c>
      <c r="BB17" s="2" t="str">
        <f>IF(COUNTIF('Table 3'!I17:O17,"-")&lt;COUNTA('Table 3'!I17:O17),1,"-")</f>
        <v>-</v>
      </c>
      <c r="BC17" s="2" t="str">
        <f>'Table 3'!P17</f>
        <v>-</v>
      </c>
      <c r="BD17" s="2" t="str">
        <f>'Table 3'!Q17</f>
        <v>-</v>
      </c>
      <c r="BE17" s="14" t="str">
        <f>IF(COUNTIF('Table 4'!I17:N17,"-")&lt;COUNTA('Table 4'!I17:N17),1,"-")</f>
        <v>-</v>
      </c>
      <c r="BF17" s="15" t="str">
        <f>IF(COUNTIF('Table 4'!O17:AO17,"-")&lt;COUNTA('Table 4'!O17:AO17),"Y","N")</f>
        <v>N</v>
      </c>
      <c r="BG17" s="14" t="str">
        <f>IF(COUNTIF('Table 5'!I17:M17,"-")&lt;COUNTA('Table 5'!I17:M17),1,"-")</f>
        <v>-</v>
      </c>
      <c r="BH17" s="14" t="str">
        <f>IF(COUNTIF('Table 5'!N17:S17,"-")&lt;COUNTA('Table 5'!N17:S17),1,"-")</f>
        <v>-</v>
      </c>
      <c r="BI17" s="14" t="str">
        <f>IF(COUNTIF('Table 5'!T17:U17,"-")&lt;COUNTA('Table 5'!T17:U17),1,"-")</f>
        <v>-</v>
      </c>
      <c r="BJ17" s="16" t="str">
        <f>IF(COUNTIF('Table 5'!V17:AP17,"-")&lt;COUNTA('Table 5'!V17:AP17),"Y","N")</f>
        <v>N</v>
      </c>
      <c r="BK17" s="14">
        <f>IF(COUNTIF('Table 6'!I17:P17,"-")&lt;COUNTA('Table 6'!I17:P17),1,"-")</f>
        <v>1</v>
      </c>
      <c r="BL17" s="14" t="str">
        <f>IF(COUNTIF('Table 6'!Q17:AC17,"-")&lt;COUNTA('Table 6'!Q17:AC17),1,"-")</f>
        <v>-</v>
      </c>
      <c r="BM17" s="14" t="str">
        <f>IF(COUNTIF('Table 7'!I17:P17,"-")&lt;COUNTA('Table 7'!I17:P17),1,"-")</f>
        <v>-</v>
      </c>
      <c r="BN17" s="15" t="str">
        <f>IF(COUNTIF('Table 7'!Q17:AV17,"-")&lt;COUNTA('Table 7'!Q17:AV17),"Y","N")</f>
        <v>N</v>
      </c>
      <c r="BO17" s="14">
        <f>IF('Table 8'!I17="-","-",1)</f>
        <v>1</v>
      </c>
      <c r="BP17" s="14" t="str">
        <f>IF('Table 8'!K17="-","-",1)</f>
        <v>-</v>
      </c>
      <c r="BQ17" s="14" t="str">
        <f>IF('Table 8'!L17="-","-",1)</f>
        <v>-</v>
      </c>
      <c r="BR17" s="2" t="str">
        <f>IF(COUNTIF('Table 8'!M17:S17,"-")&lt;COUNTA('Table 8'!M17:S17),"Y","N")</f>
        <v>Y</v>
      </c>
      <c r="BS17" s="14" t="str">
        <f>IF(COUNTIF('Table 8'!T17:AJ17,"-")&lt;COUNTA('Table 8'!T17:AJ17),1,"-")</f>
        <v>-</v>
      </c>
      <c r="BT17" s="15" t="str">
        <f>IF('Table 9'!B17=1,"Y","N")</f>
        <v>N</v>
      </c>
      <c r="BU17" s="2" t="str">
        <f>IF(COUNTIF('Table 10'!I18:J18,"-")&lt;COUNTA('Table 10'!I18:J18),"Y","N")</f>
        <v>Y</v>
      </c>
      <c r="BV17" s="14" t="str">
        <f>IF('Table 10'!K18="-","-",1)</f>
        <v>-</v>
      </c>
      <c r="BW17" s="14" t="str">
        <f>IF('Table 10'!L18="-","-",1)</f>
        <v>-</v>
      </c>
      <c r="BX17" s="14" t="str">
        <f>IF('Table 10'!M18="-","-",1)</f>
        <v>-</v>
      </c>
    </row>
    <row r="18" spans="2:76" ht="13" x14ac:dyDescent="0.3">
      <c r="B18" s="5">
        <f>'Table 1'!B19</f>
        <v>0</v>
      </c>
      <c r="C18" s="5">
        <f>'Table 1'!C19</f>
        <v>1</v>
      </c>
      <c r="D18" s="5" t="str">
        <f>'Table 1'!D19</f>
        <v>Anilines</v>
      </c>
      <c r="E18" s="5" t="str">
        <f>'Table 1'!E19</f>
        <v>D</v>
      </c>
      <c r="F18" s="5" t="str">
        <f>'Table 1'!F19</f>
        <v>p-(2,3-epoxypropoxy)-N,N-bis(2,3-epoxypropyl)aniline, m-(2,3-epoxypropoxy)-N,N-bis(2,3-epoxypropyl)aniline</v>
      </c>
      <c r="G18" s="12" t="str">
        <f>'Table 1'!G19</f>
        <v>5026-74-4</v>
      </c>
      <c r="H18" s="143" t="str">
        <f>'Table 1'!H19</f>
        <v>225-716-2</v>
      </c>
      <c r="I18" s="103" t="str">
        <f>IF('Table 2'!BB18=1,"Y","")</f>
        <v/>
      </c>
      <c r="J18" s="99" t="str">
        <f>IF('Table 2'!BC18="-","","Y")</f>
        <v/>
      </c>
      <c r="K18" s="99" t="str">
        <f>IF('Table 3'!R18="","","Y")</f>
        <v/>
      </c>
      <c r="L18" s="99" t="str">
        <f>IF('Table 2'!BD18="Y","Y","")</f>
        <v/>
      </c>
      <c r="M18" s="99" t="str">
        <f>IF('Table 2'!BE18=1,"Y","")</f>
        <v/>
      </c>
      <c r="N18" s="99" t="str">
        <f>IF('Table 2'!BF18="Y","Y","")</f>
        <v/>
      </c>
      <c r="O18" s="99" t="str">
        <f>IF('Table 2'!BG18=1,"Y","")</f>
        <v/>
      </c>
      <c r="P18" s="99" t="str">
        <f>IF('Table 2'!BH18=1,"Y","")</f>
        <v/>
      </c>
      <c r="Q18" s="99" t="str">
        <f>IF('Table 2'!BI18=1,"Y","")</f>
        <v/>
      </c>
      <c r="R18" s="99" t="str">
        <f>IF('Table 2'!BJ18="Y","Y","")</f>
        <v/>
      </c>
      <c r="S18" s="99" t="str">
        <f>IF('Table 2'!BK18=1,"Y","")</f>
        <v>Y</v>
      </c>
      <c r="T18" s="99" t="str">
        <f>IF('Table 2'!BL18=1,"Y","")</f>
        <v>Y</v>
      </c>
      <c r="U18" s="99" t="str">
        <f>IF('Table 2'!BM18=1,"Y","")</f>
        <v/>
      </c>
      <c r="V18" s="99" t="str">
        <f>IF('Table 2'!BN18="Y","Y","")</f>
        <v/>
      </c>
      <c r="W18" s="99" t="str">
        <f>IF('Table 2'!BO18=1,"Y","")</f>
        <v>Y</v>
      </c>
      <c r="X18" s="99" t="str">
        <f>IF('Table 2'!BP18=1,"Y","")</f>
        <v/>
      </c>
      <c r="Y18" s="99" t="str">
        <f>IF('Table 2'!BQ18=1,"Y","")</f>
        <v/>
      </c>
      <c r="Z18" s="99" t="str">
        <f>IF('Table 2'!BR18="Y","Y","")</f>
        <v>Y</v>
      </c>
      <c r="AA18" s="99" t="str">
        <f>IF('Table 2'!BS18=1,"Y","")</f>
        <v/>
      </c>
      <c r="AB18" s="99" t="str">
        <f>IF('Table 2'!BT18="Y","Y","")</f>
        <v/>
      </c>
      <c r="AC18" s="99" t="str">
        <f>IF('Table 2'!BU18="Y","Y","")</f>
        <v>Y</v>
      </c>
      <c r="AD18" s="99" t="str">
        <f>IF('Table 2'!BV18=1,"Y","")</f>
        <v/>
      </c>
      <c r="AE18" s="99" t="str">
        <f>IF('Table 2'!BW18=1,"Y","")</f>
        <v/>
      </c>
      <c r="AF18" s="99" t="str">
        <f>IF('Table 2'!BX18=1,"Y","")</f>
        <v/>
      </c>
      <c r="AG18" s="100" t="str">
        <f>IF('Table 11 Profess+consumer'!B18=1,"Y","")</f>
        <v/>
      </c>
      <c r="AH18" s="100" t="str">
        <f>IF(COUNT('Table 12 Class+OSH+waste'!K18:P18,"")&lt;COUNTA('Table 12 Class+OSH+waste'!K18:P18),"Y","")</f>
        <v/>
      </c>
      <c r="AI18" s="100" t="str">
        <f>IF(COUNT('Table 12 Class+OSH+waste'!Q18:V18,"")&lt;COUNTA('Table 12 Class+OSH+waste'!Q18:V18),"Y","")</f>
        <v/>
      </c>
      <c r="AJ18" s="104" t="str">
        <f>IF('Table 13 Environmental'!B19=1,"Y","")</f>
        <v/>
      </c>
      <c r="BB18" s="2" t="str">
        <f>IF(COUNTIF('Table 3'!I18:O18,"-")&lt;COUNTA('Table 3'!I18:O18),1,"-")</f>
        <v>-</v>
      </c>
      <c r="BC18" s="2" t="str">
        <f>'Table 3'!P18</f>
        <v>-</v>
      </c>
      <c r="BD18" s="2" t="str">
        <f>'Table 3'!Q18</f>
        <v>-</v>
      </c>
      <c r="BE18" s="14" t="str">
        <f>IF(COUNTIF('Table 4'!I18:N18,"-")&lt;COUNTA('Table 4'!I18:N18),1,"-")</f>
        <v>-</v>
      </c>
      <c r="BF18" s="15" t="str">
        <f>IF(COUNTIF('Table 4'!O18:AO18,"-")&lt;COUNTA('Table 4'!O18:AO18),"Y","N")</f>
        <v>N</v>
      </c>
      <c r="BG18" s="14" t="str">
        <f>IF(COUNTIF('Table 5'!I18:M18,"-")&lt;COUNTA('Table 5'!I18:M18),1,"-")</f>
        <v>-</v>
      </c>
      <c r="BH18" s="14" t="str">
        <f>IF(COUNTIF('Table 5'!N18:S18,"-")&lt;COUNTA('Table 5'!N18:S18),1,"-")</f>
        <v>-</v>
      </c>
      <c r="BI18" s="14" t="str">
        <f>IF(COUNTIF('Table 5'!T18:U18,"-")&lt;COUNTA('Table 5'!T18:U18),1,"-")</f>
        <v>-</v>
      </c>
      <c r="BJ18" s="16" t="str">
        <f>IF(COUNTIF('Table 5'!V18:AP18,"-")&lt;COUNTA('Table 5'!V18:AP18),"Y","N")</f>
        <v>N</v>
      </c>
      <c r="BK18" s="14">
        <f>IF(COUNTIF('Table 6'!I18:P18,"-")&lt;COUNTA('Table 6'!I18:P18),1,"-")</f>
        <v>1</v>
      </c>
      <c r="BL18" s="14">
        <f>IF(COUNTIF('Table 6'!Q18:AC18,"-")&lt;COUNTA('Table 6'!Q18:AC18),1,"-")</f>
        <v>1</v>
      </c>
      <c r="BM18" s="14" t="str">
        <f>IF(COUNTIF('Table 7'!I18:P18,"-")&lt;COUNTA('Table 7'!I18:P18),1,"-")</f>
        <v>-</v>
      </c>
      <c r="BN18" s="15" t="str">
        <f>IF(COUNTIF('Table 7'!Q18:AV18,"-")&lt;COUNTA('Table 7'!Q18:AV18),"Y","N")</f>
        <v>N</v>
      </c>
      <c r="BO18" s="14">
        <f>IF('Table 8'!I18="-","-",1)</f>
        <v>1</v>
      </c>
      <c r="BP18" s="14" t="str">
        <f>IF('Table 8'!K18="-","-",1)</f>
        <v>-</v>
      </c>
      <c r="BQ18" s="14" t="str">
        <f>IF('Table 8'!L18="-","-",1)</f>
        <v>-</v>
      </c>
      <c r="BR18" s="2" t="str">
        <f>IF(COUNTIF('Table 8'!M18:S18,"-")&lt;COUNTA('Table 8'!M18:S18),"Y","N")</f>
        <v>Y</v>
      </c>
      <c r="BS18" s="14" t="str">
        <f>IF(COUNTIF('Table 8'!T18:AJ18,"-")&lt;COUNTA('Table 8'!T18:AJ18),1,"-")</f>
        <v>-</v>
      </c>
      <c r="BT18" s="15" t="str">
        <f>IF('Table 9'!B18=1,"Y","N")</f>
        <v>N</v>
      </c>
      <c r="BU18" s="2" t="str">
        <f>IF(COUNTIF('Table 10'!I19:J19,"-")&lt;COUNTA('Table 10'!I19:J19),"Y","N")</f>
        <v>Y</v>
      </c>
      <c r="BV18" s="14" t="str">
        <f>IF('Table 10'!K19="-","-",1)</f>
        <v>-</v>
      </c>
      <c r="BW18" s="14" t="str">
        <f>IF('Table 10'!L19="-","-",1)</f>
        <v>-</v>
      </c>
      <c r="BX18" s="14" t="str">
        <f>IF('Table 10'!M19="-","-",1)</f>
        <v>-</v>
      </c>
    </row>
    <row r="19" spans="2:76" ht="13" x14ac:dyDescent="0.3">
      <c r="B19" s="5" t="str">
        <f>'Table 1'!B20</f>
        <v>Y</v>
      </c>
      <c r="C19" s="5">
        <f>'Table 1'!C20</f>
        <v>1</v>
      </c>
      <c r="D19" s="5" t="str">
        <f>'Table 1'!D20</f>
        <v>Anilines</v>
      </c>
      <c r="E19" s="5" t="str">
        <f>'Table 1'!E20</f>
        <v>D</v>
      </c>
      <c r="F19" s="5" t="str">
        <f>'Table 1'!F20</f>
        <v>p-(2,3-epoxypropoxy)-N,N-bis(2,3-epoxypropyl)aniline, m-(2,3-epoxypropoxy)-N,N-bis(2,3-epoxypropyl)aniline</v>
      </c>
      <c r="G19" s="18" t="str">
        <f>'Table 1'!G20</f>
        <v>71604-74-5</v>
      </c>
      <c r="H19" s="143" t="str">
        <f>'Table 1'!H20</f>
        <v>275-662-9</v>
      </c>
      <c r="I19" s="103" t="str">
        <f>IF('Table 2'!BB19=1,"Y","")</f>
        <v/>
      </c>
      <c r="J19" s="99" t="str">
        <f>IF('Table 2'!BC19="-","","Y")</f>
        <v/>
      </c>
      <c r="K19" s="99" t="str">
        <f>IF('Table 3'!R19="","","Y")</f>
        <v/>
      </c>
      <c r="L19" s="99" t="str">
        <f>IF('Table 2'!BD19="Y","Y","")</f>
        <v/>
      </c>
      <c r="M19" s="99" t="str">
        <f>IF('Table 2'!BE19=1,"Y","")</f>
        <v/>
      </c>
      <c r="N19" s="99" t="str">
        <f>IF('Table 2'!BF19="Y","Y","")</f>
        <v/>
      </c>
      <c r="O19" s="99" t="str">
        <f>IF('Table 2'!BG19=1,"Y","")</f>
        <v/>
      </c>
      <c r="P19" s="99" t="str">
        <f>IF('Table 2'!BH19=1,"Y","")</f>
        <v/>
      </c>
      <c r="Q19" s="99" t="str">
        <f>IF('Table 2'!BI19=1,"Y","")</f>
        <v/>
      </c>
      <c r="R19" s="99" t="str">
        <f>IF('Table 2'!BJ19="Y","Y","")</f>
        <v/>
      </c>
      <c r="S19" s="99" t="str">
        <f>IF('Table 2'!BK19=1,"Y","")</f>
        <v>Y</v>
      </c>
      <c r="T19" s="99" t="str">
        <f>IF('Table 2'!BL19=1,"Y","")</f>
        <v/>
      </c>
      <c r="U19" s="99" t="str">
        <f>IF('Table 2'!BM19=1,"Y","")</f>
        <v/>
      </c>
      <c r="V19" s="99" t="str">
        <f>IF('Table 2'!BN19="Y","Y","")</f>
        <v/>
      </c>
      <c r="W19" s="99" t="str">
        <f>IF('Table 2'!BO19=1,"Y","")</f>
        <v>Y</v>
      </c>
      <c r="X19" s="99" t="str">
        <f>IF('Table 2'!BP19=1,"Y","")</f>
        <v/>
      </c>
      <c r="Y19" s="99" t="str">
        <f>IF('Table 2'!BQ19=1,"Y","")</f>
        <v/>
      </c>
      <c r="Z19" s="99" t="str">
        <f>IF('Table 2'!BR19="Y","Y","")</f>
        <v>Y</v>
      </c>
      <c r="AA19" s="99" t="str">
        <f>IF('Table 2'!BS19=1,"Y","")</f>
        <v/>
      </c>
      <c r="AB19" s="99" t="str">
        <f>IF('Table 2'!BT19="Y","Y","")</f>
        <v/>
      </c>
      <c r="AC19" s="99" t="str">
        <f>IF('Table 2'!BU19="Y","Y","")</f>
        <v>Y</v>
      </c>
      <c r="AD19" s="99" t="str">
        <f>IF('Table 2'!BV19=1,"Y","")</f>
        <v/>
      </c>
      <c r="AE19" s="99" t="str">
        <f>IF('Table 2'!BW19=1,"Y","")</f>
        <v/>
      </c>
      <c r="AF19" s="99" t="str">
        <f>IF('Table 2'!BX19=1,"Y","")</f>
        <v/>
      </c>
      <c r="AG19" s="100" t="str">
        <f>IF('Table 11 Profess+consumer'!B19=1,"Y","")</f>
        <v/>
      </c>
      <c r="AH19" s="100" t="str">
        <f>IF(COUNT('Table 12 Class+OSH+waste'!K19:P19,"")&lt;COUNTA('Table 12 Class+OSH+waste'!K19:P19),"Y","")</f>
        <v/>
      </c>
      <c r="AI19" s="100" t="str">
        <f>IF(COUNT('Table 12 Class+OSH+waste'!Q19:V19,"")&lt;COUNTA('Table 12 Class+OSH+waste'!Q19:V19),"Y","")</f>
        <v/>
      </c>
      <c r="AJ19" s="104" t="str">
        <f>IF('Table 13 Environmental'!B20=1,"Y","")</f>
        <v/>
      </c>
      <c r="BB19" s="2" t="str">
        <f>IF(COUNTIF('Table 3'!I19:O19,"-")&lt;COUNTA('Table 3'!I19:O19),1,"-")</f>
        <v>-</v>
      </c>
      <c r="BC19" s="2" t="str">
        <f>'Table 3'!P19</f>
        <v>-</v>
      </c>
      <c r="BD19" s="2" t="str">
        <f>'Table 3'!Q19</f>
        <v>-</v>
      </c>
      <c r="BE19" s="14" t="str">
        <f>IF(COUNTIF('Table 4'!I19:N19,"-")&lt;COUNTA('Table 4'!I19:N19),1,"-")</f>
        <v>-</v>
      </c>
      <c r="BF19" s="15" t="str">
        <f>IF(COUNTIF('Table 4'!O19:AO19,"-")&lt;COUNTA('Table 4'!O19:AO19),"Y","N")</f>
        <v>N</v>
      </c>
      <c r="BG19" s="14" t="str">
        <f>IF(COUNTIF('Table 5'!I19:M19,"-")&lt;COUNTA('Table 5'!I19:M19),1,"-")</f>
        <v>-</v>
      </c>
      <c r="BH19" s="14" t="str">
        <f>IF(COUNTIF('Table 5'!N19:S19,"-")&lt;COUNTA('Table 5'!N19:S19),1,"-")</f>
        <v>-</v>
      </c>
      <c r="BI19" s="14" t="str">
        <f>IF(COUNTIF('Table 5'!T19:U19,"-")&lt;COUNTA('Table 5'!T19:U19),1,"-")</f>
        <v>-</v>
      </c>
      <c r="BJ19" s="16" t="str">
        <f>IF(COUNTIF('Table 5'!V19:AP19,"-")&lt;COUNTA('Table 5'!V19:AP19),"Y","N")</f>
        <v>N</v>
      </c>
      <c r="BK19" s="14">
        <f>IF(COUNTIF('Table 6'!I19:P19,"-")&lt;COUNTA('Table 6'!I19:P19),1,"-")</f>
        <v>1</v>
      </c>
      <c r="BL19" s="14" t="str">
        <f>IF(COUNTIF('Table 6'!Q19:AC19,"-")&lt;COUNTA('Table 6'!Q19:AC19),1,"-")</f>
        <v>-</v>
      </c>
      <c r="BM19" s="14" t="str">
        <f>IF(COUNTIF('Table 7'!I19:P19,"-")&lt;COUNTA('Table 7'!I19:P19),1,"-")</f>
        <v>-</v>
      </c>
      <c r="BN19" s="15" t="str">
        <f>IF(COUNTIF('Table 7'!Q19:AV19,"-")&lt;COUNTA('Table 7'!Q19:AV19),"Y","N")</f>
        <v>N</v>
      </c>
      <c r="BO19" s="14">
        <f>IF('Table 8'!I19="-","-",1)</f>
        <v>1</v>
      </c>
      <c r="BP19" s="14" t="str">
        <f>IF('Table 8'!K19="-","-",1)</f>
        <v>-</v>
      </c>
      <c r="BQ19" s="14" t="str">
        <f>IF('Table 8'!L19="-","-",1)</f>
        <v>-</v>
      </c>
      <c r="BR19" s="2" t="str">
        <f>IF(COUNTIF('Table 8'!M19:S19,"-")&lt;COUNTA('Table 8'!M19:S19),"Y","N")</f>
        <v>Y</v>
      </c>
      <c r="BS19" s="14" t="str">
        <f>IF(COUNTIF('Table 8'!T19:AJ19,"-")&lt;COUNTA('Table 8'!T19:AJ19),1,"-")</f>
        <v>-</v>
      </c>
      <c r="BT19" s="15" t="str">
        <f>IF('Table 9'!B19=1,"Y","N")</f>
        <v>N</v>
      </c>
      <c r="BU19" s="2" t="str">
        <f>IF(COUNTIF('Table 10'!I20:J20,"-")&lt;COUNTA('Table 10'!I20:J20),"Y","N")</f>
        <v>Y</v>
      </c>
      <c r="BV19" s="14" t="str">
        <f>IF('Table 10'!K20="-","-",1)</f>
        <v>-</v>
      </c>
      <c r="BW19" s="14" t="str">
        <f>IF('Table 10'!L20="-","-",1)</f>
        <v>-</v>
      </c>
      <c r="BX19" s="14" t="str">
        <f>IF('Table 10'!M20="-","-",1)</f>
        <v>-</v>
      </c>
    </row>
    <row r="20" spans="2:76" ht="13" x14ac:dyDescent="0.3">
      <c r="B20" s="5">
        <f>'Table 1'!B21</f>
        <v>0</v>
      </c>
      <c r="C20" s="5">
        <f>'Table 1'!C21</f>
        <v>1</v>
      </c>
      <c r="D20" s="5" t="str">
        <f>'Table 1'!D21</f>
        <v>Anilines</v>
      </c>
      <c r="E20" s="5" t="str">
        <f>'Table 1'!E21</f>
        <v>D</v>
      </c>
      <c r="F20" s="5" t="str">
        <f>'Table 1'!F21</f>
        <v>1,1'-(p-tolylimino)dipropan-2-ol</v>
      </c>
      <c r="G20" s="12" t="str">
        <f>'Table 1'!G21</f>
        <v>38668-48-3</v>
      </c>
      <c r="H20" s="143" t="str">
        <f>'Table 1'!H21</f>
        <v>254-075-1</v>
      </c>
      <c r="I20" s="103" t="str">
        <f>IF('Table 2'!BB20=1,"Y","")</f>
        <v/>
      </c>
      <c r="J20" s="99" t="str">
        <f>IF('Table 2'!BC20="-","","Y")</f>
        <v/>
      </c>
      <c r="K20" s="99" t="str">
        <f>IF('Table 3'!R20="","","Y")</f>
        <v/>
      </c>
      <c r="L20" s="99" t="str">
        <f>IF('Table 2'!BD20="Y","Y","")</f>
        <v/>
      </c>
      <c r="M20" s="99" t="str">
        <f>IF('Table 2'!BE20=1,"Y","")</f>
        <v/>
      </c>
      <c r="N20" s="99" t="str">
        <f>IF('Table 2'!BF20="Y","Y","")</f>
        <v/>
      </c>
      <c r="O20" s="99" t="str">
        <f>IF('Table 2'!BG20=1,"Y","")</f>
        <v/>
      </c>
      <c r="P20" s="99" t="str">
        <f>IF('Table 2'!BH20=1,"Y","")</f>
        <v/>
      </c>
      <c r="Q20" s="99" t="str">
        <f>IF('Table 2'!BI20=1,"Y","")</f>
        <v/>
      </c>
      <c r="R20" s="99" t="str">
        <f>IF('Table 2'!BJ20="Y","Y","")</f>
        <v/>
      </c>
      <c r="S20" s="99" t="str">
        <f>IF('Table 2'!BK20=1,"Y","")</f>
        <v>Y</v>
      </c>
      <c r="T20" s="99" t="str">
        <f>IF('Table 2'!BL20=1,"Y","")</f>
        <v/>
      </c>
      <c r="U20" s="99" t="str">
        <f>IF('Table 2'!BM20=1,"Y","")</f>
        <v/>
      </c>
      <c r="V20" s="99" t="str">
        <f>IF('Table 2'!BN20="Y","Y","")</f>
        <v/>
      </c>
      <c r="W20" s="99" t="str">
        <f>IF('Table 2'!BO20=1,"Y","")</f>
        <v>Y</v>
      </c>
      <c r="X20" s="99" t="str">
        <f>IF('Table 2'!BP20=1,"Y","")</f>
        <v/>
      </c>
      <c r="Y20" s="99" t="str">
        <f>IF('Table 2'!BQ20=1,"Y","")</f>
        <v/>
      </c>
      <c r="Z20" s="99" t="str">
        <f>IF('Table 2'!BR20="Y","Y","")</f>
        <v>Y</v>
      </c>
      <c r="AA20" s="99" t="str">
        <f>IF('Table 2'!BS20=1,"Y","")</f>
        <v/>
      </c>
      <c r="AB20" s="99" t="str">
        <f>IF('Table 2'!BT20="Y","Y","")</f>
        <v/>
      </c>
      <c r="AC20" s="99" t="str">
        <f>IF('Table 2'!BU20="Y","Y","")</f>
        <v>Y</v>
      </c>
      <c r="AD20" s="99" t="str">
        <f>IF('Table 2'!BV20=1,"Y","")</f>
        <v/>
      </c>
      <c r="AE20" s="99" t="str">
        <f>IF('Table 2'!BW20=1,"Y","")</f>
        <v/>
      </c>
      <c r="AF20" s="99" t="str">
        <f>IF('Table 2'!BX20=1,"Y","")</f>
        <v/>
      </c>
      <c r="AG20" s="100" t="str">
        <f>IF('Table 11 Profess+consumer'!B20=1,"Y","")</f>
        <v/>
      </c>
      <c r="AH20" s="100" t="str">
        <f>IF(COUNT('Table 12 Class+OSH+waste'!K20:P20,"")&lt;COUNTA('Table 12 Class+OSH+waste'!K20:P20),"Y","")</f>
        <v/>
      </c>
      <c r="AI20" s="100" t="str">
        <f>IF(COUNT('Table 12 Class+OSH+waste'!Q20:V20,"")&lt;COUNTA('Table 12 Class+OSH+waste'!Q20:V20),"Y","")</f>
        <v/>
      </c>
      <c r="AJ20" s="104" t="str">
        <f>IF('Table 13 Environmental'!B21=1,"Y","")</f>
        <v/>
      </c>
      <c r="BB20" s="2" t="str">
        <f>IF(COUNTIF('Table 3'!I20:O20,"-")&lt;COUNTA('Table 3'!I20:O20),1,"-")</f>
        <v>-</v>
      </c>
      <c r="BC20" s="2" t="str">
        <f>'Table 3'!P20</f>
        <v>-</v>
      </c>
      <c r="BD20" s="2" t="str">
        <f>'Table 3'!Q20</f>
        <v>-</v>
      </c>
      <c r="BE20" s="14" t="str">
        <f>IF(COUNTIF('Table 4'!I20:N20,"-")&lt;COUNTA('Table 4'!I20:N20),1,"-")</f>
        <v>-</v>
      </c>
      <c r="BF20" s="15" t="str">
        <f>IF(COUNTIF('Table 4'!O20:AO20,"-")&lt;COUNTA('Table 4'!O20:AO20),"Y","N")</f>
        <v>N</v>
      </c>
      <c r="BG20" s="14" t="str">
        <f>IF(COUNTIF('Table 5'!I20:M20,"-")&lt;COUNTA('Table 5'!I20:M20),1,"-")</f>
        <v>-</v>
      </c>
      <c r="BH20" s="14" t="str">
        <f>IF(COUNTIF('Table 5'!N20:S20,"-")&lt;COUNTA('Table 5'!N20:S20),1,"-")</f>
        <v>-</v>
      </c>
      <c r="BI20" s="14" t="str">
        <f>IF(COUNTIF('Table 5'!T20:U20,"-")&lt;COUNTA('Table 5'!T20:U20),1,"-")</f>
        <v>-</v>
      </c>
      <c r="BJ20" s="16" t="str">
        <f>IF(COUNTIF('Table 5'!V20:AP20,"-")&lt;COUNTA('Table 5'!V20:AP20),"Y","N")</f>
        <v>N</v>
      </c>
      <c r="BK20" s="14">
        <f>IF(COUNTIF('Table 6'!I20:P20,"-")&lt;COUNTA('Table 6'!I20:P20),1,"-")</f>
        <v>1</v>
      </c>
      <c r="BL20" s="14" t="str">
        <f>IF(COUNTIF('Table 6'!Q20:AC20,"-")&lt;COUNTA('Table 6'!Q20:AC20),1,"-")</f>
        <v>-</v>
      </c>
      <c r="BM20" s="14" t="str">
        <f>IF(COUNTIF('Table 7'!I20:P20,"-")&lt;COUNTA('Table 7'!I20:P20),1,"-")</f>
        <v>-</v>
      </c>
      <c r="BN20" s="15" t="str">
        <f>IF(COUNTIF('Table 7'!Q20:AV20,"-")&lt;COUNTA('Table 7'!Q20:AV20),"Y","N")</f>
        <v>N</v>
      </c>
      <c r="BO20" s="14">
        <f>IF('Table 8'!I20="-","-",1)</f>
        <v>1</v>
      </c>
      <c r="BP20" s="14" t="str">
        <f>IF('Table 8'!K20="-","-",1)</f>
        <v>-</v>
      </c>
      <c r="BQ20" s="14" t="str">
        <f>IF('Table 8'!L20="-","-",1)</f>
        <v>-</v>
      </c>
      <c r="BR20" s="2" t="str">
        <f>IF(COUNTIF('Table 8'!M20:S20,"-")&lt;COUNTA('Table 8'!M20:S20),"Y","N")</f>
        <v>Y</v>
      </c>
      <c r="BS20" s="14" t="str">
        <f>IF(COUNTIF('Table 8'!T20:AJ20,"-")&lt;COUNTA('Table 8'!T20:AJ20),1,"-")</f>
        <v>-</v>
      </c>
      <c r="BT20" s="15" t="str">
        <f>IF('Table 9'!B20=1,"Y","N")</f>
        <v>N</v>
      </c>
      <c r="BU20" s="2" t="str">
        <f>IF(COUNTIF('Table 10'!I21:J21,"-")&lt;COUNTA('Table 10'!I21:J21),"Y","N")</f>
        <v>Y</v>
      </c>
      <c r="BV20" s="14" t="str">
        <f>IF('Table 10'!K21="-","-",1)</f>
        <v>-</v>
      </c>
      <c r="BW20" s="14" t="str">
        <f>IF('Table 10'!L21="-","-",1)</f>
        <v>-</v>
      </c>
      <c r="BX20" s="14" t="str">
        <f>IF('Table 10'!M21="-","-",1)</f>
        <v>-</v>
      </c>
    </row>
    <row r="21" spans="2:76" ht="13" x14ac:dyDescent="0.3">
      <c r="B21" s="5">
        <f>'Table 1'!B22</f>
        <v>0</v>
      </c>
      <c r="C21" s="5">
        <f>'Table 1'!C22</f>
        <v>1</v>
      </c>
      <c r="D21" s="5" t="str">
        <f>'Table 1'!D22</f>
        <v>Anilines</v>
      </c>
      <c r="E21" s="5" t="str">
        <f>'Table 1'!E22</f>
        <v>D</v>
      </c>
      <c r="F21" s="5" t="str">
        <f>'Table 1'!F22</f>
        <v>dapsone</v>
      </c>
      <c r="G21" s="12" t="str">
        <f>'Table 1'!G22</f>
        <v>80-08-0</v>
      </c>
      <c r="H21" s="143" t="str">
        <f>'Table 1'!H22</f>
        <v>201-248-4</v>
      </c>
      <c r="I21" s="103" t="str">
        <f>IF('Table 2'!BB21=1,"Y","")</f>
        <v/>
      </c>
      <c r="J21" s="99" t="str">
        <f>IF('Table 2'!BC21="-","","Y")</f>
        <v/>
      </c>
      <c r="K21" s="99" t="str">
        <f>IF('Table 3'!R21="","","Y")</f>
        <v/>
      </c>
      <c r="L21" s="99" t="str">
        <f>IF('Table 2'!BD21="Y","Y","")</f>
        <v/>
      </c>
      <c r="M21" s="99" t="str">
        <f>IF('Table 2'!BE21=1,"Y","")</f>
        <v/>
      </c>
      <c r="N21" s="99" t="str">
        <f>IF('Table 2'!BF21="Y","Y","")</f>
        <v/>
      </c>
      <c r="O21" s="99" t="str">
        <f>IF('Table 2'!BG21=1,"Y","")</f>
        <v/>
      </c>
      <c r="P21" s="99" t="str">
        <f>IF('Table 2'!BH21=1,"Y","")</f>
        <v/>
      </c>
      <c r="Q21" s="99" t="str">
        <f>IF('Table 2'!BI21=1,"Y","")</f>
        <v/>
      </c>
      <c r="R21" s="99" t="str">
        <f>IF('Table 2'!BJ21="Y","Y","")</f>
        <v/>
      </c>
      <c r="S21" s="99" t="str">
        <f>IF('Table 2'!BK21=1,"Y","")</f>
        <v>Y</v>
      </c>
      <c r="T21" s="99" t="str">
        <f>IF('Table 2'!BL21=1,"Y","")</f>
        <v>Y</v>
      </c>
      <c r="U21" s="99" t="str">
        <f>IF('Table 2'!BM21=1,"Y","")</f>
        <v>Y</v>
      </c>
      <c r="V21" s="99" t="str">
        <f>IF('Table 2'!BN21="Y","Y","")</f>
        <v/>
      </c>
      <c r="W21" s="99" t="str">
        <f>IF('Table 2'!BO21=1,"Y","")</f>
        <v>Y</v>
      </c>
      <c r="X21" s="99" t="str">
        <f>IF('Table 2'!BP21=1,"Y","")</f>
        <v>Y</v>
      </c>
      <c r="Y21" s="99" t="str">
        <f>IF('Table 2'!BQ21=1,"Y","")</f>
        <v/>
      </c>
      <c r="Z21" s="99" t="str">
        <f>IF('Table 2'!BR21="Y","Y","")</f>
        <v>Y</v>
      </c>
      <c r="AA21" s="99" t="str">
        <f>IF('Table 2'!BS21=1,"Y","")</f>
        <v/>
      </c>
      <c r="AB21" s="99" t="str">
        <f>IF('Table 2'!BT21="Y","Y","")</f>
        <v/>
      </c>
      <c r="AC21" s="99" t="str">
        <f>IF('Table 2'!BU21="Y","Y","")</f>
        <v>Y</v>
      </c>
      <c r="AD21" s="99" t="str">
        <f>IF('Table 2'!BV21=1,"Y","")</f>
        <v/>
      </c>
      <c r="AE21" s="99" t="str">
        <f>IF('Table 2'!BW21=1,"Y","")</f>
        <v/>
      </c>
      <c r="AF21" s="99" t="str">
        <f>IF('Table 2'!BX21=1,"Y","")</f>
        <v/>
      </c>
      <c r="AG21" s="100" t="str">
        <f>IF('Table 11 Profess+consumer'!B21=1,"Y","")</f>
        <v>Y</v>
      </c>
      <c r="AH21" s="100" t="str">
        <f>IF(COUNT('Table 12 Class+OSH+waste'!K21:P21,"")&lt;COUNTA('Table 12 Class+OSH+waste'!K21:P21),"Y","")</f>
        <v/>
      </c>
      <c r="AI21" s="100" t="str">
        <f>IF(COUNT('Table 12 Class+OSH+waste'!Q21:V21,"")&lt;COUNTA('Table 12 Class+OSH+waste'!Q21:V21),"Y","")</f>
        <v/>
      </c>
      <c r="AJ21" s="104" t="str">
        <f>IF('Table 13 Environmental'!B22=1,"Y","")</f>
        <v/>
      </c>
      <c r="BB21" s="2" t="str">
        <f>IF(COUNTIF('Table 3'!I21:O21,"-")&lt;COUNTA('Table 3'!I21:O21),1,"-")</f>
        <v>-</v>
      </c>
      <c r="BC21" s="2" t="str">
        <f>'Table 3'!P21</f>
        <v>-</v>
      </c>
      <c r="BD21" s="2" t="str">
        <f>'Table 3'!Q21</f>
        <v>-</v>
      </c>
      <c r="BE21" s="14" t="str">
        <f>IF(COUNTIF('Table 4'!I21:N21,"-")&lt;COUNTA('Table 4'!I21:N21),1,"-")</f>
        <v>-</v>
      </c>
      <c r="BF21" s="15" t="str">
        <f>IF(COUNTIF('Table 4'!O21:AO21,"-")&lt;COUNTA('Table 4'!O21:AO21),"Y","N")</f>
        <v>N</v>
      </c>
      <c r="BG21" s="14" t="str">
        <f>IF(COUNTIF('Table 5'!I21:M21,"-")&lt;COUNTA('Table 5'!I21:M21),1,"-")</f>
        <v>-</v>
      </c>
      <c r="BH21" s="14" t="str">
        <f>IF(COUNTIF('Table 5'!N21:S21,"-")&lt;COUNTA('Table 5'!N21:S21),1,"-")</f>
        <v>-</v>
      </c>
      <c r="BI21" s="14" t="str">
        <f>IF(COUNTIF('Table 5'!T21:U21,"-")&lt;COUNTA('Table 5'!T21:U21),1,"-")</f>
        <v>-</v>
      </c>
      <c r="BJ21" s="16" t="str">
        <f>IF(COUNTIF('Table 5'!V21:AP21,"-")&lt;COUNTA('Table 5'!V21:AP21),"Y","N")</f>
        <v>N</v>
      </c>
      <c r="BK21" s="14">
        <f>IF(COUNTIF('Table 6'!I21:P21,"-")&lt;COUNTA('Table 6'!I21:P21),1,"-")</f>
        <v>1</v>
      </c>
      <c r="BL21" s="14">
        <f>IF(COUNTIF('Table 6'!Q21:AC21,"-")&lt;COUNTA('Table 6'!Q21:AC21),1,"-")</f>
        <v>1</v>
      </c>
      <c r="BM21" s="14">
        <f>IF(COUNTIF('Table 7'!I21:P21,"-")&lt;COUNTA('Table 7'!I21:P21),1,"-")</f>
        <v>1</v>
      </c>
      <c r="BN21" s="15" t="str">
        <f>IF(COUNTIF('Table 7'!Q21:AV21,"-")&lt;COUNTA('Table 7'!Q21:AV21),"Y","N")</f>
        <v>N</v>
      </c>
      <c r="BO21" s="14">
        <f>IF('Table 8'!I21="-","-",1)</f>
        <v>1</v>
      </c>
      <c r="BP21" s="14">
        <f>IF('Table 8'!K21="-","-",1)</f>
        <v>1</v>
      </c>
      <c r="BQ21" s="14" t="str">
        <f>IF('Table 8'!L21="-","-",1)</f>
        <v>-</v>
      </c>
      <c r="BR21" s="2" t="str">
        <f>IF(COUNTIF('Table 8'!M21:S21,"-")&lt;COUNTA('Table 8'!M21:S21),"Y","N")</f>
        <v>Y</v>
      </c>
      <c r="BS21" s="14" t="str">
        <f>IF(COUNTIF('Table 8'!T21:AJ21,"-")&lt;COUNTA('Table 8'!T21:AJ21),1,"-")</f>
        <v>-</v>
      </c>
      <c r="BT21" s="15" t="str">
        <f>IF('Table 9'!B21=1,"Y","N")</f>
        <v>N</v>
      </c>
      <c r="BU21" s="2" t="str">
        <f>IF(COUNTIF('Table 10'!I22:J22,"-")&lt;COUNTA('Table 10'!I22:J22),"Y","N")</f>
        <v>Y</v>
      </c>
      <c r="BV21" s="14" t="str">
        <f>IF('Table 10'!K22="-","-",1)</f>
        <v>-</v>
      </c>
      <c r="BW21" s="14" t="str">
        <f>IF('Table 10'!L22="-","-",1)</f>
        <v>-</v>
      </c>
      <c r="BX21" s="14" t="str">
        <f>IF('Table 10'!M22="-","-",1)</f>
        <v>-</v>
      </c>
    </row>
    <row r="22" spans="2:76" ht="13" x14ac:dyDescent="0.3">
      <c r="B22" s="5">
        <f>'Table 1'!B23</f>
        <v>0</v>
      </c>
      <c r="C22" s="5">
        <f>'Table 1'!C23</f>
        <v>1</v>
      </c>
      <c r="D22" s="5" t="str">
        <f>'Table 1'!D23</f>
        <v>Anilines</v>
      </c>
      <c r="E22" s="5" t="str">
        <f>'Table 1'!E23</f>
        <v>E</v>
      </c>
      <c r="F22" s="5" t="str">
        <f>'Table 1'!F23</f>
        <v>other unspecified/ unidentified aniline compounds</v>
      </c>
      <c r="G22" s="12">
        <f>'Table 1'!G23</f>
        <v>0</v>
      </c>
      <c r="H22" s="143" t="str">
        <f>'Table 1'!H23</f>
        <v>-</v>
      </c>
      <c r="I22" s="103" t="str">
        <f>IF('Table 2'!BB22=1,"Y","")</f>
        <v/>
      </c>
      <c r="J22" s="99" t="str">
        <f>IF('Table 2'!BC22="-","","Y")</f>
        <v/>
      </c>
      <c r="K22" s="99" t="str">
        <f>IF('Table 3'!R22="","","Y")</f>
        <v/>
      </c>
      <c r="L22" s="99" t="str">
        <f>IF('Table 2'!BD22="Y","Y","")</f>
        <v/>
      </c>
      <c r="M22" s="99" t="str">
        <f>IF('Table 2'!BE22=1,"Y","")</f>
        <v/>
      </c>
      <c r="N22" s="99" t="str">
        <f>IF('Table 2'!BF22="Y","Y","")</f>
        <v/>
      </c>
      <c r="O22" s="99" t="str">
        <f>IF('Table 2'!BG22=1,"Y","")</f>
        <v/>
      </c>
      <c r="P22" s="99" t="str">
        <f>IF('Table 2'!BH22=1,"Y","")</f>
        <v/>
      </c>
      <c r="Q22" s="99" t="str">
        <f>IF('Table 2'!BI22=1,"Y","")</f>
        <v/>
      </c>
      <c r="R22" s="99" t="str">
        <f>IF('Table 2'!BJ22="Y","Y","")</f>
        <v/>
      </c>
      <c r="S22" s="99" t="str">
        <f>IF('Table 2'!BK22=1,"Y","")</f>
        <v/>
      </c>
      <c r="T22" s="99" t="str">
        <f>IF('Table 2'!BL22=1,"Y","")</f>
        <v/>
      </c>
      <c r="U22" s="99" t="str">
        <f>IF('Table 2'!BM22=1,"Y","")</f>
        <v/>
      </c>
      <c r="V22" s="99" t="str">
        <f>IF('Table 2'!BN22="Y","Y","")</f>
        <v/>
      </c>
      <c r="W22" s="99" t="str">
        <f>IF('Table 2'!BO22=1,"Y","")</f>
        <v/>
      </c>
      <c r="X22" s="99" t="str">
        <f>IF('Table 2'!BP22=1,"Y","")</f>
        <v/>
      </c>
      <c r="Y22" s="99" t="str">
        <f>IF('Table 2'!BQ22=1,"Y","")</f>
        <v/>
      </c>
      <c r="Z22" s="99" t="str">
        <f>IF('Table 2'!BR22="Y","Y","")</f>
        <v/>
      </c>
      <c r="AA22" s="99" t="str">
        <f>IF('Table 2'!BS22=1,"Y","")</f>
        <v/>
      </c>
      <c r="AB22" s="99" t="str">
        <f>IF('Table 2'!BT22="Y","Y","")</f>
        <v/>
      </c>
      <c r="AC22" s="99" t="str">
        <f>IF('Table 2'!BU22="Y","Y","")</f>
        <v/>
      </c>
      <c r="AD22" s="99" t="str">
        <f>IF('Table 2'!BV22=1,"Y","")</f>
        <v/>
      </c>
      <c r="AE22" s="99" t="str">
        <f>IF('Table 2'!BW22=1,"Y","")</f>
        <v/>
      </c>
      <c r="AF22" s="99" t="str">
        <f>IF('Table 2'!BX22=1,"Y","")</f>
        <v/>
      </c>
      <c r="AG22" s="100" t="str">
        <f>IF('Table 11 Profess+consumer'!B22=1,"Y","")</f>
        <v/>
      </c>
      <c r="AH22" s="100" t="str">
        <f>IF(COUNT('Table 12 Class+OSH+waste'!K22:P22,"")&lt;COUNTA('Table 12 Class+OSH+waste'!K22:P22),"Y","")</f>
        <v/>
      </c>
      <c r="AI22" s="100" t="str">
        <f>IF(COUNT('Table 12 Class+OSH+waste'!Q22:V22,"")&lt;COUNTA('Table 12 Class+OSH+waste'!Q22:V22),"Y","")</f>
        <v/>
      </c>
      <c r="AJ22" s="104" t="str">
        <f>IF('Table 13 Environmental'!B23=1,"Y","")</f>
        <v/>
      </c>
      <c r="BB22" s="2" t="str">
        <f>IF(COUNTIF('Table 3'!I22:O22,"-")&lt;COUNTA('Table 3'!I22:O22),1,"-")</f>
        <v>-</v>
      </c>
      <c r="BC22" s="2" t="str">
        <f>'Table 3'!P22</f>
        <v>-</v>
      </c>
      <c r="BD22" s="2" t="str">
        <f>'Table 3'!Q22</f>
        <v>-</v>
      </c>
      <c r="BE22" s="14" t="str">
        <f>IF(COUNTIF('Table 4'!I22:N22,"-")&lt;COUNTA('Table 4'!I22:N22),1,"-")</f>
        <v>-</v>
      </c>
      <c r="BF22" s="15" t="str">
        <f>IF(COUNTIF('Table 4'!O22:AO22,"-")&lt;COUNTA('Table 4'!O22:AO22),"Y","N")</f>
        <v>N</v>
      </c>
      <c r="BG22" s="14" t="str">
        <f>IF(COUNTIF('Table 5'!I22:M22,"-")&lt;COUNTA('Table 5'!I22:M22),1,"-")</f>
        <v>-</v>
      </c>
      <c r="BH22" s="14" t="str">
        <f>IF(COUNTIF('Table 5'!N22:S22,"-")&lt;COUNTA('Table 5'!N22:S22),1,"-")</f>
        <v>-</v>
      </c>
      <c r="BI22" s="14" t="str">
        <f>IF(COUNTIF('Table 5'!T22:U22,"-")&lt;COUNTA('Table 5'!T22:U22),1,"-")</f>
        <v>-</v>
      </c>
      <c r="BJ22" s="16" t="str">
        <f>IF(COUNTIF('Table 5'!V22:AP22,"-")&lt;COUNTA('Table 5'!V22:AP22),"Y","N")</f>
        <v>N</v>
      </c>
      <c r="BK22" s="14" t="str">
        <f>IF(COUNTIF('Table 6'!I22:P22,"-")&lt;COUNTA('Table 6'!I22:P22),1,"-")</f>
        <v>-</v>
      </c>
      <c r="BL22" s="14" t="str">
        <f>IF(COUNTIF('Table 6'!Q22:AC22,"-")&lt;COUNTA('Table 6'!Q22:AC22),1,"-")</f>
        <v>-</v>
      </c>
      <c r="BM22" s="14" t="str">
        <f>IF(COUNTIF('Table 7'!I22:P22,"-")&lt;COUNTA('Table 7'!I22:P22),1,"-")</f>
        <v>-</v>
      </c>
      <c r="BN22" s="15" t="str">
        <f>IF(COUNTIF('Table 7'!Q22:AV22,"-")&lt;COUNTA('Table 7'!Q22:AV22),"Y","N")</f>
        <v>N</v>
      </c>
      <c r="BO22" s="14" t="str">
        <f>IF('Table 8'!I22="-","-",1)</f>
        <v>-</v>
      </c>
      <c r="BP22" s="14" t="str">
        <f>IF('Table 8'!K22="-","-",1)</f>
        <v>-</v>
      </c>
      <c r="BQ22" s="14" t="str">
        <f>IF('Table 8'!L22="-","-",1)</f>
        <v>-</v>
      </c>
      <c r="BR22" s="2" t="str">
        <f>IF(COUNTIF('Table 8'!M22:S22,"-")&lt;COUNTA('Table 8'!M22:S22),"Y","N")</f>
        <v>N</v>
      </c>
      <c r="BS22" s="14" t="str">
        <f>IF(COUNTIF('Table 8'!T22:AJ22,"-")&lt;COUNTA('Table 8'!T22:AJ22),1,"-")</f>
        <v>-</v>
      </c>
      <c r="BT22" s="15" t="str">
        <f>IF('Table 9'!B22=1,"Y","N")</f>
        <v>N</v>
      </c>
      <c r="BU22" s="2" t="str">
        <f>IF(COUNTIF('Table 10'!I23:J23,"-")&lt;COUNTA('Table 10'!I23:J23),"Y","N")</f>
        <v>N</v>
      </c>
      <c r="BV22" s="14" t="str">
        <f>IF('Table 10'!K23="-","-",1)</f>
        <v>-</v>
      </c>
      <c r="BW22" s="14" t="str">
        <f>IF('Table 10'!L23="-","-",1)</f>
        <v>-</v>
      </c>
      <c r="BX22" s="14" t="str">
        <f>IF('Table 10'!M23="-","-",1)</f>
        <v>-</v>
      </c>
    </row>
  </sheetData>
  <autoFilter ref="A2:AF22" xr:uid="{3F83F157-92E6-408C-B218-74F6C2FED356}"/>
  <mergeCells count="9">
    <mergeCell ref="AC1:AF1"/>
    <mergeCell ref="G1:H1"/>
    <mergeCell ref="AH1:AI1"/>
    <mergeCell ref="I1:L1"/>
    <mergeCell ref="M1:N1"/>
    <mergeCell ref="O1:R1"/>
    <mergeCell ref="S1:T1"/>
    <mergeCell ref="U1:V1"/>
    <mergeCell ref="W1:AA1"/>
  </mergeCells>
  <hyperlinks>
    <hyperlink ref="I1:L1" location="'Table 3'!A1" display="Table 3" xr:uid="{5C3FC8F1-DF21-44BF-BF70-DC2F25E2B0F4}"/>
    <hyperlink ref="M1:N1" location="'Table 4'!A1" display="Table 4" xr:uid="{CE2F83F6-06EB-477C-9B27-0814F9CADBE4}"/>
    <hyperlink ref="O1:R1" location="'Table 5'!A1" display="Table 5" xr:uid="{06385170-01D9-4FA1-8BE4-4527A6AB631E}"/>
    <hyperlink ref="S1:T1" location="'Table 6'!A1" display="Table 6" xr:uid="{DA395900-E861-477F-9E4A-22B0A7CDE493}"/>
    <hyperlink ref="U1:V1" location="'Table 7'!A1" display="Table 7" xr:uid="{027540BF-C47D-46F7-ACC9-46F402835A04}"/>
    <hyperlink ref="W1:AA1" location="'Table 8'!A1" display="Table 8" xr:uid="{05AD6370-1524-4D62-BD23-DE623EF57606}"/>
    <hyperlink ref="AB1" location="'Table 9'!A1" display="Table 9" xr:uid="{858A746F-5727-4932-85A3-CBEA1C010F93}"/>
    <hyperlink ref="AC1:AF1" location="'Table 10'!A1" display="Table 10" xr:uid="{6FB76E57-E8FB-48DD-895F-1A37E818BA11}"/>
    <hyperlink ref="G1" location="'Table 1'!A1" display="Back to map" xr:uid="{DBDA8386-4AEA-4772-BC16-F15403F8B3A7}"/>
    <hyperlink ref="AG1" location="'Table 11 Profess+consumer'!A1" display="Table 11" xr:uid="{31797642-F5A1-4D1D-9F73-D9A4D33EC79D}"/>
    <hyperlink ref="AH1" location="'Table 9'!A1" display="Table 9" xr:uid="{2620154A-9409-4CD1-B406-D91D8CE1D906}"/>
    <hyperlink ref="AH1:AI1" location="'Table 12 Class+OSH+waste'!A1" display="Table 12" xr:uid="{CEB17405-A3AF-4D97-8E29-DA703423C3CB}"/>
    <hyperlink ref="AJ1" location="'Table 13 Environmental'!A1" display="Table 13" xr:uid="{EA842351-A9DD-4176-985A-A71BCCF5C577}"/>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8ED0C-A064-4DC3-8782-B1D883B7540D}">
  <dimension ref="A1:R23"/>
  <sheetViews>
    <sheetView showZeros="0" workbookViewId="0">
      <pane xSplit="8" ySplit="2" topLeftCell="I3" activePane="bottomRight" state="frozen"/>
      <selection activeCell="C1" sqref="C1"/>
      <selection pane="topRight" activeCell="C1" sqref="C1"/>
      <selection pane="bottomLeft" activeCell="C1" sqref="C1"/>
      <selection pane="bottomRight" activeCell="B1" sqref="B1"/>
    </sheetView>
  </sheetViews>
  <sheetFormatPr defaultRowHeight="12.5" x14ac:dyDescent="0.25"/>
  <cols>
    <col min="3" max="4" width="0" hidden="1" customWidth="1"/>
    <col min="9" max="9" width="17.26953125" customWidth="1"/>
    <col min="10" max="10" width="22.54296875" customWidth="1"/>
    <col min="11" max="11" width="17.1796875" customWidth="1"/>
    <col min="12" max="12" width="16" customWidth="1"/>
    <col min="13" max="13" width="14.81640625" customWidth="1"/>
    <col min="14" max="14" width="13.26953125" customWidth="1"/>
    <col min="15" max="15" width="18.7265625" customWidth="1"/>
    <col min="17" max="17" width="10.54296875" customWidth="1"/>
    <col min="18" max="18" width="11.54296875" customWidth="1"/>
  </cols>
  <sheetData>
    <row r="1" spans="1:18" ht="52.5" customHeight="1" thickBot="1" x14ac:dyDescent="0.55000000000000004">
      <c r="B1" s="53" t="s">
        <v>542</v>
      </c>
      <c r="C1" s="2"/>
      <c r="D1" s="2"/>
      <c r="E1" s="1" t="s">
        <v>33</v>
      </c>
      <c r="F1" s="2"/>
      <c r="G1" s="2"/>
      <c r="H1" s="2"/>
      <c r="I1" s="189" t="s">
        <v>10</v>
      </c>
      <c r="J1" s="190"/>
      <c r="K1" s="190"/>
      <c r="L1" s="190"/>
      <c r="M1" s="190"/>
      <c r="N1" s="190"/>
      <c r="O1" s="191"/>
      <c r="P1" s="2"/>
      <c r="Q1" s="192" t="s">
        <v>660</v>
      </c>
      <c r="R1" s="193"/>
    </row>
    <row r="2" spans="1:18" ht="78.5" thickBot="1" x14ac:dyDescent="0.3">
      <c r="B2" s="52" t="s">
        <v>34</v>
      </c>
      <c r="C2" s="8" t="str">
        <f>'Table 1'!B3</f>
        <v>Duplicate?</v>
      </c>
      <c r="D2" s="8" t="str">
        <f>'Table 1'!C3</f>
        <v>List</v>
      </c>
      <c r="E2" s="8" t="str">
        <f>'Table 1'!D3</f>
        <v>Substance Group</v>
      </c>
      <c r="F2" s="8" t="str">
        <f>'Table 1'!E3</f>
        <v>Category</v>
      </c>
      <c r="G2" s="8" t="str">
        <f>'Table 1'!F3</f>
        <v>Substance name</v>
      </c>
      <c r="H2" s="19" t="str">
        <f>'Table 1'!G3</f>
        <v>CASNo.</v>
      </c>
      <c r="I2" s="10" t="s">
        <v>165</v>
      </c>
      <c r="J2" s="8" t="s">
        <v>166</v>
      </c>
      <c r="K2" s="8" t="s">
        <v>167</v>
      </c>
      <c r="L2" s="8" t="s">
        <v>168</v>
      </c>
      <c r="M2" s="8" t="s">
        <v>169</v>
      </c>
      <c r="N2" s="8" t="s">
        <v>170</v>
      </c>
      <c r="O2" s="9" t="s">
        <v>171</v>
      </c>
      <c r="P2" s="20" t="s">
        <v>172</v>
      </c>
      <c r="Q2" s="25" t="s">
        <v>12</v>
      </c>
      <c r="R2" s="161" t="s">
        <v>659</v>
      </c>
    </row>
    <row r="3" spans="1:18" ht="13" x14ac:dyDescent="0.3">
      <c r="B3" s="21">
        <f>IF(COUNTIF(I3:R3,"-")&lt;COUNTA(I3:R3),1,0)</f>
        <v>0</v>
      </c>
      <c r="C3" s="5">
        <f>'Table 1'!B4</f>
        <v>0</v>
      </c>
      <c r="D3" s="5">
        <f>'Table 1'!C4</f>
        <v>1</v>
      </c>
      <c r="E3" s="5" t="str">
        <f>'Table 1'!D4</f>
        <v>Anilines</v>
      </c>
      <c r="F3" s="5" t="str">
        <f>'Table 1'!E4</f>
        <v>A</v>
      </c>
      <c r="G3" s="5" t="str">
        <f>'Table 1'!F4</f>
        <v>MOCA</v>
      </c>
      <c r="H3" s="12" t="str">
        <f>'Table 1'!G4</f>
        <v>101-14-4</v>
      </c>
      <c r="I3" s="22" t="s">
        <v>93</v>
      </c>
      <c r="J3" s="23" t="s">
        <v>93</v>
      </c>
      <c r="K3" s="23" t="s">
        <v>93</v>
      </c>
      <c r="L3" s="23" t="s">
        <v>93</v>
      </c>
      <c r="M3" s="23" t="s">
        <v>93</v>
      </c>
      <c r="N3" s="23" t="s">
        <v>93</v>
      </c>
      <c r="O3" s="23" t="s">
        <v>93</v>
      </c>
      <c r="P3" s="23" t="s">
        <v>93</v>
      </c>
      <c r="Q3" s="160" t="s">
        <v>93</v>
      </c>
      <c r="R3" s="166"/>
    </row>
    <row r="4" spans="1:18" ht="13" x14ac:dyDescent="0.3">
      <c r="B4" s="21">
        <f t="shared" ref="B4:B22" si="0">IF(COUNTIF(I4:R4,"-")&lt;COUNTA(I4:R4),1,0)</f>
        <v>0</v>
      </c>
      <c r="C4" s="5">
        <f>'Table 1'!B5</f>
        <v>0</v>
      </c>
      <c r="D4" s="5">
        <f>'Table 1'!C5</f>
        <v>1</v>
      </c>
      <c r="E4" s="5" t="str">
        <f>'Table 1'!D5</f>
        <v>Anilines</v>
      </c>
      <c r="F4" s="5" t="str">
        <f>'Table 1'!E5</f>
        <v>A</v>
      </c>
      <c r="G4" s="5" t="str">
        <f>'Table 1'!F5</f>
        <v>MDA</v>
      </c>
      <c r="H4" s="12" t="str">
        <f>'Table 1'!G5</f>
        <v>101-77-9</v>
      </c>
      <c r="I4" s="24" t="s">
        <v>93</v>
      </c>
      <c r="J4" s="5" t="s">
        <v>93</v>
      </c>
      <c r="K4" s="5" t="s">
        <v>93</v>
      </c>
      <c r="L4" s="5" t="s">
        <v>93</v>
      </c>
      <c r="M4" s="5" t="s">
        <v>93</v>
      </c>
      <c r="N4" s="5" t="s">
        <v>93</v>
      </c>
      <c r="O4" s="5" t="s">
        <v>93</v>
      </c>
      <c r="P4" s="5" t="s">
        <v>93</v>
      </c>
      <c r="Q4" s="18" t="s">
        <v>93</v>
      </c>
      <c r="R4" s="140"/>
    </row>
    <row r="5" spans="1:18" ht="13" x14ac:dyDescent="0.3">
      <c r="B5" s="21">
        <f t="shared" si="0"/>
        <v>0</v>
      </c>
      <c r="C5" s="5">
        <f>'Table 1'!B6</f>
        <v>0</v>
      </c>
      <c r="D5" s="5">
        <f>'Table 1'!C6</f>
        <v>1</v>
      </c>
      <c r="E5" s="5" t="str">
        <f>'Table 1'!D6</f>
        <v>Anilines</v>
      </c>
      <c r="F5" s="5" t="str">
        <f>'Table 1'!E6</f>
        <v>B</v>
      </c>
      <c r="G5" s="5" t="str">
        <f>'Table 1'!F6</f>
        <v>o-toluidine</v>
      </c>
      <c r="H5" s="12" t="str">
        <f>'Table 1'!G6</f>
        <v>95-53-4</v>
      </c>
      <c r="I5" s="24" t="s">
        <v>93</v>
      </c>
      <c r="J5" s="5" t="s">
        <v>93</v>
      </c>
      <c r="K5" s="5" t="s">
        <v>93</v>
      </c>
      <c r="L5" s="5" t="s">
        <v>93</v>
      </c>
      <c r="M5" s="5" t="s">
        <v>93</v>
      </c>
      <c r="N5" s="5" t="s">
        <v>93</v>
      </c>
      <c r="O5" s="5" t="s">
        <v>93</v>
      </c>
      <c r="P5" s="5" t="s">
        <v>93</v>
      </c>
      <c r="Q5" s="18" t="s">
        <v>93</v>
      </c>
      <c r="R5" s="140"/>
    </row>
    <row r="6" spans="1:18" ht="13" x14ac:dyDescent="0.3">
      <c r="B6" s="21">
        <f t="shared" si="0"/>
        <v>0</v>
      </c>
      <c r="C6" s="5">
        <f>'Table 1'!B7</f>
        <v>0</v>
      </c>
      <c r="D6" s="5">
        <f>'Table 1'!C7</f>
        <v>1</v>
      </c>
      <c r="E6" s="5" t="str">
        <f>'Table 1'!D7</f>
        <v>Anilines</v>
      </c>
      <c r="F6" s="5" t="str">
        <f>'Table 1'!E7</f>
        <v>B</v>
      </c>
      <c r="G6" s="5" t="str">
        <f>'Table 1'!F7</f>
        <v xml:space="preserve">Aniline  </v>
      </c>
      <c r="H6" s="12" t="str">
        <f>'Table 1'!G7</f>
        <v>62-53-3</v>
      </c>
      <c r="I6" s="24" t="s">
        <v>93</v>
      </c>
      <c r="J6" s="5" t="s">
        <v>93</v>
      </c>
      <c r="K6" s="5" t="s">
        <v>93</v>
      </c>
      <c r="L6" s="5" t="s">
        <v>93</v>
      </c>
      <c r="M6" s="5" t="s">
        <v>93</v>
      </c>
      <c r="N6" s="5" t="s">
        <v>93</v>
      </c>
      <c r="O6" s="5" t="s">
        <v>93</v>
      </c>
      <c r="P6" s="5" t="s">
        <v>93</v>
      </c>
      <c r="Q6" s="18" t="s">
        <v>93</v>
      </c>
      <c r="R6" s="140"/>
    </row>
    <row r="7" spans="1:18" ht="13" x14ac:dyDescent="0.3">
      <c r="A7" s="55" t="s">
        <v>545</v>
      </c>
      <c r="B7" s="21">
        <f t="shared" si="0"/>
        <v>0</v>
      </c>
      <c r="C7" s="5">
        <f>'Table 1'!B8</f>
        <v>0</v>
      </c>
      <c r="D7" s="5">
        <f>'Table 1'!C8</f>
        <v>1</v>
      </c>
      <c r="E7" s="5" t="str">
        <f>'Table 1'!D8</f>
        <v>Anilines</v>
      </c>
      <c r="F7" s="5" t="str">
        <f>'Table 1'!E8</f>
        <v>B</v>
      </c>
      <c r="G7" s="5" t="str">
        <f>'Table 1'!F8</f>
        <v>diisocyanates (mDI/TDI)</v>
      </c>
      <c r="H7" s="12" t="str">
        <f>'Table 1'!G8</f>
        <v>101-68-8</v>
      </c>
      <c r="I7" s="24" t="s">
        <v>93</v>
      </c>
      <c r="J7" s="5" t="s">
        <v>93</v>
      </c>
      <c r="K7" s="5" t="s">
        <v>93</v>
      </c>
      <c r="L7" s="5" t="s">
        <v>93</v>
      </c>
      <c r="M7" s="5" t="s">
        <v>93</v>
      </c>
      <c r="N7" s="5" t="s">
        <v>93</v>
      </c>
      <c r="O7" s="5" t="s">
        <v>93</v>
      </c>
      <c r="P7" s="5" t="s">
        <v>93</v>
      </c>
      <c r="Q7" s="18" t="s">
        <v>93</v>
      </c>
      <c r="R7" s="140"/>
    </row>
    <row r="8" spans="1:18" ht="13" x14ac:dyDescent="0.3">
      <c r="A8" s="55" t="s">
        <v>545</v>
      </c>
      <c r="B8" s="21">
        <f t="shared" si="0"/>
        <v>0</v>
      </c>
      <c r="C8" s="5" t="str">
        <f>'Table 1'!B9</f>
        <v>Y</v>
      </c>
      <c r="D8" s="5">
        <f>'Table 1'!C9</f>
        <v>1</v>
      </c>
      <c r="E8" s="5" t="str">
        <f>'Table 1'!D9</f>
        <v>Anilines</v>
      </c>
      <c r="F8" s="5" t="str">
        <f>'Table 1'!E9</f>
        <v>B</v>
      </c>
      <c r="G8" s="5" t="str">
        <f>'Table 1'!F9</f>
        <v>diisocyanates (mDI/TDI)</v>
      </c>
      <c r="H8" s="18" t="str">
        <f>'Table 1'!G9</f>
        <v>584-84-9</v>
      </c>
      <c r="I8" s="24" t="s">
        <v>93</v>
      </c>
      <c r="J8" s="5" t="s">
        <v>93</v>
      </c>
      <c r="K8" s="5" t="s">
        <v>93</v>
      </c>
      <c r="L8" s="5" t="s">
        <v>93</v>
      </c>
      <c r="M8" s="5" t="s">
        <v>93</v>
      </c>
      <c r="N8" s="5" t="s">
        <v>93</v>
      </c>
      <c r="O8" s="5" t="s">
        <v>93</v>
      </c>
      <c r="P8" s="5" t="s">
        <v>93</v>
      </c>
      <c r="Q8" s="18" t="s">
        <v>93</v>
      </c>
      <c r="R8" s="140"/>
    </row>
    <row r="9" spans="1:18" ht="13" x14ac:dyDescent="0.3">
      <c r="A9" s="55" t="s">
        <v>545</v>
      </c>
      <c r="B9" s="21">
        <f t="shared" si="0"/>
        <v>0</v>
      </c>
      <c r="C9" s="5" t="str">
        <f>'Table 1'!B10</f>
        <v>Y</v>
      </c>
      <c r="D9" s="5">
        <f>'Table 1'!C10</f>
        <v>1</v>
      </c>
      <c r="E9" s="5" t="str">
        <f>'Table 1'!D10</f>
        <v>Anilines</v>
      </c>
      <c r="F9" s="5" t="str">
        <f>'Table 1'!E10</f>
        <v>B</v>
      </c>
      <c r="G9" s="5" t="str">
        <f>'Table 1'!F10</f>
        <v>diisocyanates (mDI/TDI)</v>
      </c>
      <c r="H9" s="18" t="str">
        <f>'Table 1'!G10</f>
        <v>91-08-07</v>
      </c>
      <c r="I9" s="24" t="s">
        <v>93</v>
      </c>
      <c r="J9" s="5" t="s">
        <v>93</v>
      </c>
      <c r="K9" s="5" t="s">
        <v>93</v>
      </c>
      <c r="L9" s="5" t="s">
        <v>93</v>
      </c>
      <c r="M9" s="5" t="s">
        <v>93</v>
      </c>
      <c r="N9" s="5" t="s">
        <v>93</v>
      </c>
      <c r="O9" s="5" t="s">
        <v>93</v>
      </c>
      <c r="P9" s="5" t="s">
        <v>93</v>
      </c>
      <c r="Q9" s="18" t="s">
        <v>93</v>
      </c>
      <c r="R9" s="140"/>
    </row>
    <row r="10" spans="1:18" ht="13" x14ac:dyDescent="0.3">
      <c r="B10" s="21">
        <f t="shared" si="0"/>
        <v>0</v>
      </c>
      <c r="C10" s="5">
        <f>'Table 1'!B11</f>
        <v>0</v>
      </c>
      <c r="D10" s="5">
        <f>'Table 1'!C11</f>
        <v>1</v>
      </c>
      <c r="E10" s="5" t="str">
        <f>'Table 1'!D11</f>
        <v>Anilines</v>
      </c>
      <c r="F10" s="5" t="str">
        <f>'Table 1'!E11</f>
        <v>B</v>
      </c>
      <c r="G10" s="5" t="str">
        <f>'Table 1'!F11</f>
        <v xml:space="preserve">paracetamol </v>
      </c>
      <c r="H10" s="12" t="str">
        <f>'Table 1'!G11</f>
        <v>103-90-2</v>
      </c>
      <c r="I10" s="24" t="s">
        <v>93</v>
      </c>
      <c r="J10" s="5" t="s">
        <v>93</v>
      </c>
      <c r="K10" s="5" t="s">
        <v>93</v>
      </c>
      <c r="L10" s="5" t="s">
        <v>93</v>
      </c>
      <c r="M10" s="5" t="s">
        <v>93</v>
      </c>
      <c r="N10" s="5" t="s">
        <v>93</v>
      </c>
      <c r="O10" s="5" t="s">
        <v>93</v>
      </c>
      <c r="P10" s="5" t="s">
        <v>93</v>
      </c>
      <c r="Q10" s="18" t="s">
        <v>93</v>
      </c>
      <c r="R10" s="140"/>
    </row>
    <row r="11" spans="1:18" ht="13" x14ac:dyDescent="0.3">
      <c r="B11" s="21">
        <f t="shared" si="0"/>
        <v>0</v>
      </c>
      <c r="C11" s="5">
        <f>'Table 1'!B12</f>
        <v>0</v>
      </c>
      <c r="D11" s="5">
        <f>'Table 1'!C12</f>
        <v>1</v>
      </c>
      <c r="E11" s="5" t="str">
        <f>'Table 1'!D12</f>
        <v>Anilines</v>
      </c>
      <c r="F11" s="5" t="str">
        <f>'Table 1'!E12</f>
        <v>C</v>
      </c>
      <c r="G11" s="5" t="str">
        <f>'Table 1'!F12</f>
        <v xml:space="preserve">p-PDA </v>
      </c>
      <c r="H11" s="12" t="str">
        <f>'Table 1'!G12</f>
        <v>106-50-3</v>
      </c>
      <c r="I11" s="24" t="s">
        <v>93</v>
      </c>
      <c r="J11" s="5" t="s">
        <v>93</v>
      </c>
      <c r="K11" s="5" t="s">
        <v>93</v>
      </c>
      <c r="L11" s="5" t="s">
        <v>93</v>
      </c>
      <c r="M11" s="5" t="s">
        <v>93</v>
      </c>
      <c r="N11" s="5" t="s">
        <v>93</v>
      </c>
      <c r="O11" s="5" t="s">
        <v>93</v>
      </c>
      <c r="P11" s="5" t="s">
        <v>93</v>
      </c>
      <c r="Q11" s="18" t="s">
        <v>93</v>
      </c>
      <c r="R11" s="140"/>
    </row>
    <row r="12" spans="1:18" ht="13" x14ac:dyDescent="0.3">
      <c r="B12" s="21">
        <f t="shared" si="0"/>
        <v>0</v>
      </c>
      <c r="C12" s="5">
        <f>'Table 1'!B13</f>
        <v>0</v>
      </c>
      <c r="D12" s="5">
        <f>'Table 1'!C13</f>
        <v>1</v>
      </c>
      <c r="E12" s="5" t="str">
        <f>'Table 1'!D13</f>
        <v>Anilines</v>
      </c>
      <c r="F12" s="5" t="str">
        <f>'Table 1'!E13</f>
        <v>C</v>
      </c>
      <c r="G12" s="5" t="str">
        <f>'Table 1'!F13</f>
        <v>p-toluidine</v>
      </c>
      <c r="H12" s="12" t="str">
        <f>'Table 1'!G13</f>
        <v>106-49-0</v>
      </c>
      <c r="I12" s="24" t="s">
        <v>93</v>
      </c>
      <c r="J12" s="5" t="s">
        <v>93</v>
      </c>
      <c r="K12" s="5" t="s">
        <v>93</v>
      </c>
      <c r="L12" s="5" t="s">
        <v>93</v>
      </c>
      <c r="M12" s="5" t="s">
        <v>93</v>
      </c>
      <c r="N12" s="5" t="s">
        <v>93</v>
      </c>
      <c r="O12" s="5" t="s">
        <v>93</v>
      </c>
      <c r="P12" s="5" t="s">
        <v>93</v>
      </c>
      <c r="Q12" s="18" t="s">
        <v>93</v>
      </c>
      <c r="R12" s="140"/>
    </row>
    <row r="13" spans="1:18" ht="13" x14ac:dyDescent="0.3">
      <c r="B13" s="21">
        <f t="shared" si="0"/>
        <v>0</v>
      </c>
      <c r="C13" s="5">
        <f>'Table 1'!B14</f>
        <v>0</v>
      </c>
      <c r="D13" s="5">
        <f>'Table 1'!C14</f>
        <v>1</v>
      </c>
      <c r="E13" s="5" t="str">
        <f>'Table 1'!D14</f>
        <v>Anilines</v>
      </c>
      <c r="F13" s="5" t="str">
        <f>'Table 1'!E14</f>
        <v>D</v>
      </c>
      <c r="G13" s="5" t="str">
        <f>'Table 1'!F14</f>
        <v>1,3-diphenylguanidine</v>
      </c>
      <c r="H13" s="12" t="str">
        <f>'Table 1'!G14</f>
        <v>102-67-7</v>
      </c>
      <c r="I13" s="24" t="s">
        <v>93</v>
      </c>
      <c r="J13" s="5" t="s">
        <v>93</v>
      </c>
      <c r="K13" s="5" t="s">
        <v>93</v>
      </c>
      <c r="L13" s="5" t="s">
        <v>93</v>
      </c>
      <c r="M13" s="5" t="s">
        <v>93</v>
      </c>
      <c r="N13" s="5" t="s">
        <v>93</v>
      </c>
      <c r="O13" s="5" t="s">
        <v>93</v>
      </c>
      <c r="P13" s="5" t="s">
        <v>93</v>
      </c>
      <c r="Q13" s="18" t="s">
        <v>93</v>
      </c>
      <c r="R13" s="140"/>
    </row>
    <row r="14" spans="1:18" ht="13" x14ac:dyDescent="0.3">
      <c r="B14" s="21">
        <f t="shared" si="0"/>
        <v>0</v>
      </c>
      <c r="C14" s="5">
        <f>'Table 1'!B15</f>
        <v>0</v>
      </c>
      <c r="D14" s="5">
        <f>'Table 1'!C15</f>
        <v>1</v>
      </c>
      <c r="E14" s="5" t="str">
        <f>'Table 1'!D15</f>
        <v>Anilines</v>
      </c>
      <c r="F14" s="5" t="str">
        <f>'Table 1'!E15</f>
        <v>D</v>
      </c>
      <c r="G14" s="5" t="str">
        <f>'Table 1'!F15</f>
        <v>4,4-oxodianiline</v>
      </c>
      <c r="H14" s="12" t="str">
        <f>'Table 1'!G15</f>
        <v>101-80-4</v>
      </c>
      <c r="I14" s="24" t="s">
        <v>93</v>
      </c>
      <c r="J14" s="5" t="s">
        <v>93</v>
      </c>
      <c r="K14" s="5" t="s">
        <v>93</v>
      </c>
      <c r="L14" s="5" t="s">
        <v>93</v>
      </c>
      <c r="M14" s="5" t="s">
        <v>93</v>
      </c>
      <c r="N14" s="5" t="s">
        <v>93</v>
      </c>
      <c r="O14" s="5" t="s">
        <v>93</v>
      </c>
      <c r="P14" s="5" t="s">
        <v>93</v>
      </c>
      <c r="Q14" s="18" t="s">
        <v>93</v>
      </c>
      <c r="R14" s="140"/>
    </row>
    <row r="15" spans="1:18" ht="13" x14ac:dyDescent="0.3">
      <c r="B15" s="21">
        <f t="shared" si="0"/>
        <v>0</v>
      </c>
      <c r="C15" s="5">
        <f>'Table 1'!B16</f>
        <v>0</v>
      </c>
      <c r="D15" s="5">
        <f>'Table 1'!C16</f>
        <v>1</v>
      </c>
      <c r="E15" s="5" t="str">
        <f>'Table 1'!D16</f>
        <v>Anilines</v>
      </c>
      <c r="F15" s="5" t="str">
        <f>'Table 1'!E16</f>
        <v>D</v>
      </c>
      <c r="G15" s="5" t="str">
        <f>'Table 1'!F16</f>
        <v>N,N-diethylaniline</v>
      </c>
      <c r="H15" s="12" t="str">
        <f>'Table 1'!G16</f>
        <v>91-66-7</v>
      </c>
      <c r="I15" s="24" t="s">
        <v>93</v>
      </c>
      <c r="J15" s="5" t="s">
        <v>93</v>
      </c>
      <c r="K15" s="5" t="s">
        <v>93</v>
      </c>
      <c r="L15" s="5" t="s">
        <v>93</v>
      </c>
      <c r="M15" s="5" t="s">
        <v>93</v>
      </c>
      <c r="N15" s="5" t="s">
        <v>93</v>
      </c>
      <c r="O15" s="5" t="s">
        <v>93</v>
      </c>
      <c r="P15" s="5" t="s">
        <v>93</v>
      </c>
      <c r="Q15" s="18" t="s">
        <v>93</v>
      </c>
      <c r="R15" s="140"/>
    </row>
    <row r="16" spans="1:18" ht="13" x14ac:dyDescent="0.3">
      <c r="B16" s="21">
        <f t="shared" si="0"/>
        <v>0</v>
      </c>
      <c r="C16" s="5">
        <f>'Table 1'!B17</f>
        <v>0</v>
      </c>
      <c r="D16" s="5">
        <f>'Table 1'!C17</f>
        <v>1</v>
      </c>
      <c r="E16" s="5" t="str">
        <f>'Table 1'!D17</f>
        <v>Anilines</v>
      </c>
      <c r="F16" s="5" t="str">
        <f>'Table 1'!E17</f>
        <v>D</v>
      </c>
      <c r="G16" s="5" t="str">
        <f>'Table 1'!F17</f>
        <v>N-1-naphthylaniline</v>
      </c>
      <c r="H16" s="12" t="str">
        <f>'Table 1'!G17</f>
        <v>90-30-2</v>
      </c>
      <c r="I16" s="24" t="s">
        <v>93</v>
      </c>
      <c r="J16" s="5" t="s">
        <v>93</v>
      </c>
      <c r="K16" s="5" t="s">
        <v>93</v>
      </c>
      <c r="L16" s="5" t="s">
        <v>93</v>
      </c>
      <c r="M16" s="5" t="s">
        <v>93</v>
      </c>
      <c r="N16" s="5" t="s">
        <v>93</v>
      </c>
      <c r="O16" s="5" t="s">
        <v>93</v>
      </c>
      <c r="P16" s="5" t="s">
        <v>93</v>
      </c>
      <c r="Q16" s="18" t="s">
        <v>93</v>
      </c>
      <c r="R16" s="140"/>
    </row>
    <row r="17" spans="2:18" ht="13" x14ac:dyDescent="0.3">
      <c r="B17" s="21">
        <f t="shared" si="0"/>
        <v>0</v>
      </c>
      <c r="C17" s="5">
        <f>'Table 1'!B18</f>
        <v>0</v>
      </c>
      <c r="D17" s="5">
        <f>'Table 1'!C18</f>
        <v>1</v>
      </c>
      <c r="E17" s="5" t="str">
        <f>'Table 1'!D18</f>
        <v>Anilines</v>
      </c>
      <c r="F17" s="5" t="str">
        <f>'Table 1'!E18</f>
        <v>D</v>
      </c>
      <c r="G17" s="5" t="str">
        <f>'Table 1'!F18</f>
        <v>N-ethyl-N-[2-[1-(2-methylpropoxy)ethoxy]ethyl]-4-(phenylazo)aniline</v>
      </c>
      <c r="H17" s="12" t="str">
        <f>'Table 1'!G18</f>
        <v>34432-92-3</v>
      </c>
      <c r="I17" s="24" t="s">
        <v>93</v>
      </c>
      <c r="J17" s="5" t="s">
        <v>93</v>
      </c>
      <c r="K17" s="5" t="s">
        <v>93</v>
      </c>
      <c r="L17" s="5" t="s">
        <v>93</v>
      </c>
      <c r="M17" s="5" t="s">
        <v>93</v>
      </c>
      <c r="N17" s="5" t="s">
        <v>93</v>
      </c>
      <c r="O17" s="5" t="s">
        <v>93</v>
      </c>
      <c r="P17" s="5" t="s">
        <v>93</v>
      </c>
      <c r="Q17" s="18" t="s">
        <v>93</v>
      </c>
      <c r="R17" s="140"/>
    </row>
    <row r="18" spans="2:18" ht="13" x14ac:dyDescent="0.3">
      <c r="B18" s="21">
        <f t="shared" si="0"/>
        <v>0</v>
      </c>
      <c r="C18" s="5">
        <f>'Table 1'!B19</f>
        <v>0</v>
      </c>
      <c r="D18" s="5">
        <f>'Table 1'!C19</f>
        <v>1</v>
      </c>
      <c r="E18" s="5" t="str">
        <f>'Table 1'!D19</f>
        <v>Anilines</v>
      </c>
      <c r="F18" s="5" t="str">
        <f>'Table 1'!E19</f>
        <v>D</v>
      </c>
      <c r="G18" s="5" t="str">
        <f>'Table 1'!F19</f>
        <v>p-(2,3-epoxypropoxy)-N,N-bis(2,3-epoxypropyl)aniline, m-(2,3-epoxypropoxy)-N,N-bis(2,3-epoxypropyl)aniline</v>
      </c>
      <c r="H18" s="12" t="str">
        <f>'Table 1'!G19</f>
        <v>5026-74-4</v>
      </c>
      <c r="I18" s="24" t="s">
        <v>93</v>
      </c>
      <c r="J18" s="5" t="s">
        <v>93</v>
      </c>
      <c r="K18" s="5" t="s">
        <v>93</v>
      </c>
      <c r="L18" s="5" t="s">
        <v>93</v>
      </c>
      <c r="M18" s="5" t="s">
        <v>93</v>
      </c>
      <c r="N18" s="5" t="s">
        <v>93</v>
      </c>
      <c r="O18" s="5" t="s">
        <v>93</v>
      </c>
      <c r="P18" s="5" t="s">
        <v>93</v>
      </c>
      <c r="Q18" s="18" t="s">
        <v>93</v>
      </c>
      <c r="R18" s="140"/>
    </row>
    <row r="19" spans="2:18" ht="13" x14ac:dyDescent="0.3">
      <c r="B19" s="21">
        <f t="shared" si="0"/>
        <v>0</v>
      </c>
      <c r="C19" s="5" t="str">
        <f>'Table 1'!B20</f>
        <v>Y</v>
      </c>
      <c r="D19" s="5">
        <f>'Table 1'!C20</f>
        <v>1</v>
      </c>
      <c r="E19" s="5" t="str">
        <f>'Table 1'!D20</f>
        <v>Anilines</v>
      </c>
      <c r="F19" s="5" t="str">
        <f>'Table 1'!E20</f>
        <v>D</v>
      </c>
      <c r="G19" s="5" t="str">
        <f>'Table 1'!F20</f>
        <v>p-(2,3-epoxypropoxy)-N,N-bis(2,3-epoxypropyl)aniline, m-(2,3-epoxypropoxy)-N,N-bis(2,3-epoxypropyl)aniline</v>
      </c>
      <c r="H19" s="18" t="str">
        <f>'Table 1'!G20</f>
        <v>71604-74-5</v>
      </c>
      <c r="I19" s="24" t="s">
        <v>93</v>
      </c>
      <c r="J19" s="5" t="s">
        <v>93</v>
      </c>
      <c r="K19" s="5" t="s">
        <v>93</v>
      </c>
      <c r="L19" s="5" t="s">
        <v>93</v>
      </c>
      <c r="M19" s="5" t="s">
        <v>93</v>
      </c>
      <c r="N19" s="5" t="s">
        <v>93</v>
      </c>
      <c r="O19" s="5" t="s">
        <v>93</v>
      </c>
      <c r="P19" s="5" t="s">
        <v>93</v>
      </c>
      <c r="Q19" s="18" t="s">
        <v>93</v>
      </c>
      <c r="R19" s="140"/>
    </row>
    <row r="20" spans="2:18" ht="13" x14ac:dyDescent="0.3">
      <c r="B20" s="21">
        <f t="shared" si="0"/>
        <v>0</v>
      </c>
      <c r="C20" s="5">
        <f>'Table 1'!B21</f>
        <v>0</v>
      </c>
      <c r="D20" s="5">
        <f>'Table 1'!C21</f>
        <v>1</v>
      </c>
      <c r="E20" s="5" t="str">
        <f>'Table 1'!D21</f>
        <v>Anilines</v>
      </c>
      <c r="F20" s="5" t="str">
        <f>'Table 1'!E21</f>
        <v>D</v>
      </c>
      <c r="G20" s="5" t="str">
        <f>'Table 1'!F21</f>
        <v>1,1'-(p-tolylimino)dipropan-2-ol</v>
      </c>
      <c r="H20" s="12" t="str">
        <f>'Table 1'!G21</f>
        <v>38668-48-3</v>
      </c>
      <c r="I20" s="24" t="s">
        <v>93</v>
      </c>
      <c r="J20" s="5" t="s">
        <v>93</v>
      </c>
      <c r="K20" s="5" t="s">
        <v>93</v>
      </c>
      <c r="L20" s="5" t="s">
        <v>93</v>
      </c>
      <c r="M20" s="5" t="s">
        <v>93</v>
      </c>
      <c r="N20" s="5" t="s">
        <v>93</v>
      </c>
      <c r="O20" s="5" t="s">
        <v>93</v>
      </c>
      <c r="P20" s="5" t="s">
        <v>93</v>
      </c>
      <c r="Q20" s="18" t="s">
        <v>93</v>
      </c>
      <c r="R20" s="140"/>
    </row>
    <row r="21" spans="2:18" ht="13" x14ac:dyDescent="0.3">
      <c r="B21" s="21">
        <f t="shared" si="0"/>
        <v>0</v>
      </c>
      <c r="C21" s="5">
        <f>'Table 1'!B22</f>
        <v>0</v>
      </c>
      <c r="D21" s="5">
        <f>'Table 1'!C22</f>
        <v>1</v>
      </c>
      <c r="E21" s="5" t="str">
        <f>'Table 1'!D22</f>
        <v>Anilines</v>
      </c>
      <c r="F21" s="5" t="str">
        <f>'Table 1'!E22</f>
        <v>D</v>
      </c>
      <c r="G21" s="5" t="str">
        <f>'Table 1'!F22</f>
        <v>dapsone</v>
      </c>
      <c r="H21" s="12" t="str">
        <f>'Table 1'!G22</f>
        <v>80-08-0</v>
      </c>
      <c r="I21" s="24" t="s">
        <v>93</v>
      </c>
      <c r="J21" s="5" t="s">
        <v>93</v>
      </c>
      <c r="K21" s="5" t="s">
        <v>93</v>
      </c>
      <c r="L21" s="5" t="s">
        <v>93</v>
      </c>
      <c r="M21" s="5" t="s">
        <v>93</v>
      </c>
      <c r="N21" s="5" t="s">
        <v>93</v>
      </c>
      <c r="O21" s="5" t="s">
        <v>93</v>
      </c>
      <c r="P21" s="5" t="s">
        <v>93</v>
      </c>
      <c r="Q21" s="18" t="s">
        <v>93</v>
      </c>
      <c r="R21" s="140"/>
    </row>
    <row r="22" spans="2:18" ht="13" x14ac:dyDescent="0.3">
      <c r="B22" s="21">
        <f t="shared" si="0"/>
        <v>0</v>
      </c>
      <c r="C22" s="5">
        <f>'Table 1'!B23</f>
        <v>0</v>
      </c>
      <c r="D22" s="5">
        <f>'Table 1'!C23</f>
        <v>1</v>
      </c>
      <c r="E22" s="5" t="str">
        <f>'Table 1'!D23</f>
        <v>Anilines</v>
      </c>
      <c r="F22" s="5" t="str">
        <f>'Table 1'!E23</f>
        <v>E</v>
      </c>
      <c r="G22" s="5" t="str">
        <f>'Table 1'!F23</f>
        <v>other unspecified/ unidentified aniline compounds</v>
      </c>
      <c r="H22" s="12">
        <f>'Table 1'!G23</f>
        <v>0</v>
      </c>
      <c r="I22" s="24" t="s">
        <v>93</v>
      </c>
      <c r="J22" s="5" t="s">
        <v>93</v>
      </c>
      <c r="K22" s="5" t="s">
        <v>93</v>
      </c>
      <c r="L22" s="5" t="s">
        <v>93</v>
      </c>
      <c r="M22" s="5" t="s">
        <v>93</v>
      </c>
      <c r="N22" s="5" t="s">
        <v>93</v>
      </c>
      <c r="O22" s="5" t="s">
        <v>93</v>
      </c>
      <c r="P22" s="5" t="s">
        <v>93</v>
      </c>
      <c r="Q22" s="18" t="s">
        <v>93</v>
      </c>
      <c r="R22" s="140"/>
    </row>
    <row r="23" spans="2:18" x14ac:dyDescent="0.25">
      <c r="R23" s="159"/>
    </row>
  </sheetData>
  <autoFilter ref="A2:H22" xr:uid="{D8B2FF72-5912-48E9-973F-4882B296B1AA}"/>
  <mergeCells count="2">
    <mergeCell ref="I1:O1"/>
    <mergeCell ref="Q1:R1"/>
  </mergeCells>
  <hyperlinks>
    <hyperlink ref="B1" location="'Table 2'!A1" display="Back to map" xr:uid="{5D54E0D4-C7DD-426F-B948-B5A25C174CEB}"/>
    <hyperlink ref="R2" r:id="rId1" xr:uid="{0B404C08-6BAC-4689-B501-552A741F8B4F}"/>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8470F-A42C-4FCD-83B9-D03737AC01BE}">
  <dimension ref="A1:AT22"/>
  <sheetViews>
    <sheetView showZeros="0" workbookViewId="0">
      <pane xSplit="8" ySplit="2" topLeftCell="I3" activePane="bottomRight" state="frozen"/>
      <selection activeCell="C1" sqref="C1"/>
      <selection pane="topRight" activeCell="C1" sqref="C1"/>
      <selection pane="bottomLeft" activeCell="C1" sqref="C1"/>
      <selection pane="bottomRight" activeCell="F12" sqref="F12"/>
    </sheetView>
  </sheetViews>
  <sheetFormatPr defaultRowHeight="12.5" x14ac:dyDescent="0.25"/>
  <cols>
    <col min="3" max="4" width="0" hidden="1" customWidth="1"/>
    <col min="20" max="20" width="11.453125" customWidth="1"/>
    <col min="21" max="21" width="11.1796875" customWidth="1"/>
    <col min="22" max="22" width="10.81640625" customWidth="1"/>
    <col min="24" max="24" width="10.1796875" customWidth="1"/>
    <col min="25" max="25" width="10.81640625" customWidth="1"/>
    <col min="32" max="32" width="10.54296875" customWidth="1"/>
    <col min="33" max="33" width="10.1796875" customWidth="1"/>
    <col min="34" max="34" width="10.54296875" customWidth="1"/>
    <col min="39" max="39" width="10.453125" customWidth="1"/>
    <col min="40" max="40" width="11.81640625" customWidth="1"/>
    <col min="43" max="43" width="15.1796875" bestFit="1" customWidth="1"/>
    <col min="44" max="44" width="15.1796875" customWidth="1"/>
  </cols>
  <sheetData>
    <row r="1" spans="1:46" ht="28.5" thickBot="1" x14ac:dyDescent="0.55000000000000004">
      <c r="B1" s="53" t="s">
        <v>542</v>
      </c>
      <c r="C1" s="2"/>
      <c r="D1" s="2"/>
      <c r="E1" s="1" t="s">
        <v>35</v>
      </c>
      <c r="F1" s="2"/>
      <c r="G1" s="2"/>
      <c r="H1" s="2"/>
      <c r="I1" s="194" t="s">
        <v>13</v>
      </c>
      <c r="J1" s="195"/>
      <c r="K1" s="195"/>
      <c r="L1" s="195"/>
      <c r="M1" s="195"/>
      <c r="N1" s="196"/>
      <c r="O1" s="197" t="s">
        <v>14</v>
      </c>
      <c r="P1" s="198"/>
      <c r="Q1" s="198"/>
      <c r="R1" s="198"/>
      <c r="S1" s="198"/>
      <c r="T1" s="198"/>
      <c r="U1" s="198"/>
      <c r="V1" s="198"/>
      <c r="W1" s="198"/>
      <c r="X1" s="198"/>
      <c r="Y1" s="198"/>
      <c r="Z1" s="198"/>
      <c r="AA1" s="198"/>
      <c r="AB1" s="198"/>
      <c r="AC1" s="198"/>
      <c r="AD1" s="198"/>
      <c r="AE1" s="198"/>
      <c r="AF1" s="198"/>
      <c r="AG1" s="198"/>
      <c r="AH1" s="198"/>
      <c r="AI1" s="198"/>
      <c r="AJ1" s="198"/>
      <c r="AK1" s="198"/>
      <c r="AL1" s="198"/>
      <c r="AM1" s="198"/>
      <c r="AN1" s="198"/>
      <c r="AO1" s="199"/>
      <c r="AQ1" s="200" t="s">
        <v>657</v>
      </c>
      <c r="AR1" s="200"/>
      <c r="AS1" s="200"/>
      <c r="AT1" s="200"/>
    </row>
    <row r="2" spans="1:46" ht="104.5" thickBot="1" x14ac:dyDescent="0.3">
      <c r="B2" s="52" t="s">
        <v>34</v>
      </c>
      <c r="C2" s="8" t="str">
        <f>'Table 1'!B3</f>
        <v>Duplicate?</v>
      </c>
      <c r="D2" s="8" t="str">
        <f>'Table 1'!C3</f>
        <v>List</v>
      </c>
      <c r="E2" s="8" t="str">
        <f>'Table 1'!D3</f>
        <v>Substance Group</v>
      </c>
      <c r="F2" s="8" t="str">
        <f>'Table 1'!E3</f>
        <v>Category</v>
      </c>
      <c r="G2" s="8" t="str">
        <f>'Table 1'!F3</f>
        <v>Substance name</v>
      </c>
      <c r="H2" s="19" t="str">
        <f>'Table 1'!G3</f>
        <v>CASNo.</v>
      </c>
      <c r="I2" s="25" t="s">
        <v>173</v>
      </c>
      <c r="J2" s="26" t="s">
        <v>174</v>
      </c>
      <c r="K2" s="26" t="s">
        <v>175</v>
      </c>
      <c r="L2" s="26" t="s">
        <v>176</v>
      </c>
      <c r="M2" s="26" t="s">
        <v>177</v>
      </c>
      <c r="N2" s="27" t="s">
        <v>178</v>
      </c>
      <c r="O2" s="25" t="s">
        <v>179</v>
      </c>
      <c r="P2" s="26" t="s">
        <v>180</v>
      </c>
      <c r="Q2" s="26" t="s">
        <v>181</v>
      </c>
      <c r="R2" s="26" t="s">
        <v>178</v>
      </c>
      <c r="S2" s="26" t="s">
        <v>182</v>
      </c>
      <c r="T2" s="26" t="s">
        <v>183</v>
      </c>
      <c r="U2" s="26" t="s">
        <v>184</v>
      </c>
      <c r="V2" s="26" t="s">
        <v>185</v>
      </c>
      <c r="W2" s="26" t="s">
        <v>186</v>
      </c>
      <c r="X2" s="146" t="s">
        <v>187</v>
      </c>
      <c r="Y2" s="26" t="s">
        <v>188</v>
      </c>
      <c r="Z2" s="146" t="s">
        <v>189</v>
      </c>
      <c r="AA2" s="26" t="s">
        <v>190</v>
      </c>
      <c r="AB2" s="26" t="s">
        <v>191</v>
      </c>
      <c r="AC2" s="26" t="s">
        <v>192</v>
      </c>
      <c r="AD2" s="26" t="s">
        <v>193</v>
      </c>
      <c r="AE2" s="26" t="s">
        <v>194</v>
      </c>
      <c r="AF2" s="146" t="s">
        <v>195</v>
      </c>
      <c r="AG2" s="26" t="s">
        <v>196</v>
      </c>
      <c r="AH2" s="26" t="s">
        <v>197</v>
      </c>
      <c r="AI2" s="26" t="s">
        <v>198</v>
      </c>
      <c r="AJ2" s="26" t="s">
        <v>199</v>
      </c>
      <c r="AK2" s="26" t="s">
        <v>200</v>
      </c>
      <c r="AL2" s="26" t="s">
        <v>201</v>
      </c>
      <c r="AM2" s="146" t="s">
        <v>202</v>
      </c>
      <c r="AN2" s="26" t="s">
        <v>203</v>
      </c>
      <c r="AO2" s="27" t="s">
        <v>204</v>
      </c>
      <c r="AQ2" s="146" t="str">
        <f>X2</f>
        <v>Start of Call for Evidence public consultation</v>
      </c>
      <c r="AR2" s="147" t="str">
        <f>Z2</f>
        <v>Start of second Call for Evidence public consultation</v>
      </c>
      <c r="AS2" s="147" t="str">
        <f>AF2</f>
        <v>Start of Annex XV report public consultation</v>
      </c>
      <c r="AT2" s="147" t="str">
        <f>AM2</f>
        <v>Start of SEAC draft opinion public consultation</v>
      </c>
    </row>
    <row r="3" spans="1:46" ht="13" x14ac:dyDescent="0.3">
      <c r="B3" s="21">
        <f>IF(COUNTIF(I3:AO3,"-")&lt;COUNTA(I3:AO3),1,0)</f>
        <v>0</v>
      </c>
      <c r="C3" s="5">
        <f>'Table 1'!B4</f>
        <v>0</v>
      </c>
      <c r="D3" s="5">
        <f>'Table 1'!C4</f>
        <v>1</v>
      </c>
      <c r="E3" s="5" t="str">
        <f>'Table 1'!D4</f>
        <v>Anilines</v>
      </c>
      <c r="F3" s="5" t="str">
        <f>'Table 1'!E4</f>
        <v>A</v>
      </c>
      <c r="G3" s="5" t="str">
        <f>'Table 1'!F4</f>
        <v>MOCA</v>
      </c>
      <c r="H3" s="12" t="str">
        <f>'Table 1'!G4</f>
        <v>101-14-4</v>
      </c>
      <c r="I3" s="22" t="s">
        <v>93</v>
      </c>
      <c r="J3" s="28" t="s">
        <v>93</v>
      </c>
      <c r="K3" s="28" t="s">
        <v>93</v>
      </c>
      <c r="L3" s="28" t="s">
        <v>93</v>
      </c>
      <c r="M3" s="28" t="s">
        <v>93</v>
      </c>
      <c r="N3" s="28" t="s">
        <v>93</v>
      </c>
      <c r="O3" s="28" t="s">
        <v>93</v>
      </c>
      <c r="P3" s="28" t="s">
        <v>93</v>
      </c>
      <c r="Q3" s="28" t="s">
        <v>93</v>
      </c>
      <c r="R3" s="28" t="s">
        <v>93</v>
      </c>
      <c r="S3" s="28" t="s">
        <v>93</v>
      </c>
      <c r="T3" s="28" t="s">
        <v>93</v>
      </c>
      <c r="U3" s="28" t="s">
        <v>93</v>
      </c>
      <c r="V3" s="28" t="s">
        <v>93</v>
      </c>
      <c r="W3" s="28" t="s">
        <v>93</v>
      </c>
      <c r="X3" s="28" t="s">
        <v>93</v>
      </c>
      <c r="Y3" s="28" t="s">
        <v>93</v>
      </c>
      <c r="Z3" s="28" t="s">
        <v>93</v>
      </c>
      <c r="AA3" s="28" t="s">
        <v>93</v>
      </c>
      <c r="AB3" s="28" t="s">
        <v>93</v>
      </c>
      <c r="AC3" s="28" t="s">
        <v>93</v>
      </c>
      <c r="AD3" s="28" t="s">
        <v>93</v>
      </c>
      <c r="AE3" s="28" t="s">
        <v>93</v>
      </c>
      <c r="AF3" s="28" t="s">
        <v>93</v>
      </c>
      <c r="AG3" s="28" t="s">
        <v>93</v>
      </c>
      <c r="AH3" s="28" t="s">
        <v>93</v>
      </c>
      <c r="AI3" s="28" t="s">
        <v>93</v>
      </c>
      <c r="AJ3" s="28" t="s">
        <v>93</v>
      </c>
      <c r="AK3" s="28" t="s">
        <v>93</v>
      </c>
      <c r="AL3" s="28" t="s">
        <v>93</v>
      </c>
      <c r="AM3" s="28" t="s">
        <v>93</v>
      </c>
      <c r="AN3" s="28" t="s">
        <v>93</v>
      </c>
      <c r="AO3" s="29" t="s">
        <v>93</v>
      </c>
      <c r="AQ3" s="148" t="str">
        <f ca="1">IFERROR(IF(_xlfn.DAYS(X3,NOW())&gt;0,"Forthcoming","Passed"),"")</f>
        <v/>
      </c>
      <c r="AR3" s="148" t="str">
        <f ca="1">IFERROR(IF(_xlfn.DAYS(Z3,NOW())&gt;0,"Forthcoming","Passed"),"")</f>
        <v/>
      </c>
      <c r="AS3" s="148" t="str">
        <f ca="1">IFERROR(IF(_xlfn.DAYS(AF3,NOW())&gt;0,"Forthcoming","Passed"),"")</f>
        <v/>
      </c>
      <c r="AT3" s="148" t="str">
        <f ca="1">IFERROR(IF(_xlfn.DAYS(AM3,NOW())&gt;0,"Forthcoming","Passed"),"")</f>
        <v/>
      </c>
    </row>
    <row r="4" spans="1:46" ht="13" x14ac:dyDescent="0.3">
      <c r="B4" s="21">
        <f t="shared" ref="B4:B22" si="0">IF(COUNTIF(I4:AO4,"-")&lt;COUNTA(I4:AO4),1,0)</f>
        <v>0</v>
      </c>
      <c r="C4" s="5">
        <f>'Table 1'!B5</f>
        <v>0</v>
      </c>
      <c r="D4" s="5">
        <f>'Table 1'!C5</f>
        <v>1</v>
      </c>
      <c r="E4" s="5" t="str">
        <f>'Table 1'!D5</f>
        <v>Anilines</v>
      </c>
      <c r="F4" s="5" t="str">
        <f>'Table 1'!E5</f>
        <v>A</v>
      </c>
      <c r="G4" s="5" t="str">
        <f>'Table 1'!F5</f>
        <v>MDA</v>
      </c>
      <c r="H4" s="12" t="str">
        <f>'Table 1'!G5</f>
        <v>101-77-9</v>
      </c>
      <c r="I4" s="24" t="s">
        <v>93</v>
      </c>
      <c r="J4" s="30" t="s">
        <v>93</v>
      </c>
      <c r="K4" s="30" t="s">
        <v>93</v>
      </c>
      <c r="L4" s="30" t="s">
        <v>93</v>
      </c>
      <c r="M4" s="30" t="s">
        <v>93</v>
      </c>
      <c r="N4" s="30" t="s">
        <v>93</v>
      </c>
      <c r="O4" s="30" t="s">
        <v>93</v>
      </c>
      <c r="P4" s="30" t="s">
        <v>93</v>
      </c>
      <c r="Q4" s="30" t="s">
        <v>93</v>
      </c>
      <c r="R4" s="30" t="s">
        <v>93</v>
      </c>
      <c r="S4" s="30" t="s">
        <v>93</v>
      </c>
      <c r="T4" s="30" t="s">
        <v>93</v>
      </c>
      <c r="U4" s="30" t="s">
        <v>93</v>
      </c>
      <c r="V4" s="30" t="s">
        <v>93</v>
      </c>
      <c r="W4" s="30" t="s">
        <v>93</v>
      </c>
      <c r="X4" s="30" t="s">
        <v>93</v>
      </c>
      <c r="Y4" s="30" t="s">
        <v>93</v>
      </c>
      <c r="Z4" s="30" t="s">
        <v>93</v>
      </c>
      <c r="AA4" s="30" t="s">
        <v>93</v>
      </c>
      <c r="AB4" s="30" t="s">
        <v>93</v>
      </c>
      <c r="AC4" s="30" t="s">
        <v>93</v>
      </c>
      <c r="AD4" s="30" t="s">
        <v>93</v>
      </c>
      <c r="AE4" s="30" t="s">
        <v>93</v>
      </c>
      <c r="AF4" s="30" t="s">
        <v>93</v>
      </c>
      <c r="AG4" s="30" t="s">
        <v>93</v>
      </c>
      <c r="AH4" s="30" t="s">
        <v>93</v>
      </c>
      <c r="AI4" s="30" t="s">
        <v>93</v>
      </c>
      <c r="AJ4" s="30" t="s">
        <v>93</v>
      </c>
      <c r="AK4" s="30" t="s">
        <v>93</v>
      </c>
      <c r="AL4" s="30" t="s">
        <v>93</v>
      </c>
      <c r="AM4" s="30" t="s">
        <v>93</v>
      </c>
      <c r="AN4" s="30" t="s">
        <v>93</v>
      </c>
      <c r="AO4" s="31" t="s">
        <v>93</v>
      </c>
      <c r="AQ4" s="148" t="str">
        <f t="shared" ref="AQ4:AQ22" ca="1" si="1">IFERROR(IF(_xlfn.DAYS(X4,NOW())&gt;0,"Forthcoming","Passed"),"")</f>
        <v/>
      </c>
      <c r="AR4" s="148" t="str">
        <f t="shared" ref="AR4:AR22" ca="1" si="2">IFERROR(IF(_xlfn.DAYS(Z4,NOW())&gt;0,"Forthcoming","Passed"),"")</f>
        <v/>
      </c>
      <c r="AS4" s="148" t="str">
        <f t="shared" ref="AS4:AS22" ca="1" si="3">IFERROR(IF(_xlfn.DAYS(AF4,NOW())&gt;0,"Forthcoming","Passed"),"")</f>
        <v/>
      </c>
      <c r="AT4" s="148" t="str">
        <f t="shared" ref="AT4:AT22" ca="1" si="4">IFERROR(IF(_xlfn.DAYS(AM4,NOW())&gt;0,"Forthcoming","Passed"),"")</f>
        <v/>
      </c>
    </row>
    <row r="5" spans="1:46" ht="13" x14ac:dyDescent="0.3">
      <c r="B5" s="21">
        <f t="shared" si="0"/>
        <v>0</v>
      </c>
      <c r="C5" s="5">
        <f>'Table 1'!B6</f>
        <v>0</v>
      </c>
      <c r="D5" s="5">
        <f>'Table 1'!C6</f>
        <v>1</v>
      </c>
      <c r="E5" s="5" t="str">
        <f>'Table 1'!D6</f>
        <v>Anilines</v>
      </c>
      <c r="F5" s="5" t="str">
        <f>'Table 1'!E6</f>
        <v>B</v>
      </c>
      <c r="G5" s="5" t="str">
        <f>'Table 1'!F6</f>
        <v>o-toluidine</v>
      </c>
      <c r="H5" s="12" t="str">
        <f>'Table 1'!G6</f>
        <v>95-53-4</v>
      </c>
      <c r="I5" s="24" t="s">
        <v>93</v>
      </c>
      <c r="J5" s="30" t="s">
        <v>93</v>
      </c>
      <c r="K5" s="30" t="s">
        <v>93</v>
      </c>
      <c r="L5" s="30" t="s">
        <v>93</v>
      </c>
      <c r="M5" s="30" t="s">
        <v>93</v>
      </c>
      <c r="N5" s="30" t="s">
        <v>93</v>
      </c>
      <c r="O5" s="30" t="s">
        <v>93</v>
      </c>
      <c r="P5" s="30" t="s">
        <v>93</v>
      </c>
      <c r="Q5" s="30" t="s">
        <v>93</v>
      </c>
      <c r="R5" s="30" t="s">
        <v>93</v>
      </c>
      <c r="S5" s="30" t="s">
        <v>93</v>
      </c>
      <c r="T5" s="30" t="s">
        <v>93</v>
      </c>
      <c r="U5" s="30" t="s">
        <v>93</v>
      </c>
      <c r="V5" s="30" t="s">
        <v>93</v>
      </c>
      <c r="W5" s="30" t="s">
        <v>93</v>
      </c>
      <c r="X5" s="30" t="s">
        <v>93</v>
      </c>
      <c r="Y5" s="30" t="s">
        <v>93</v>
      </c>
      <c r="Z5" s="30" t="s">
        <v>93</v>
      </c>
      <c r="AA5" s="30" t="s">
        <v>93</v>
      </c>
      <c r="AB5" s="30" t="s">
        <v>93</v>
      </c>
      <c r="AC5" s="30" t="s">
        <v>93</v>
      </c>
      <c r="AD5" s="30" t="s">
        <v>93</v>
      </c>
      <c r="AE5" s="30" t="s">
        <v>93</v>
      </c>
      <c r="AF5" s="30" t="s">
        <v>93</v>
      </c>
      <c r="AG5" s="30" t="s">
        <v>93</v>
      </c>
      <c r="AH5" s="30" t="s">
        <v>93</v>
      </c>
      <c r="AI5" s="30" t="s">
        <v>93</v>
      </c>
      <c r="AJ5" s="30" t="s">
        <v>93</v>
      </c>
      <c r="AK5" s="30" t="s">
        <v>93</v>
      </c>
      <c r="AL5" s="30" t="s">
        <v>93</v>
      </c>
      <c r="AM5" s="30" t="s">
        <v>93</v>
      </c>
      <c r="AN5" s="30" t="s">
        <v>93</v>
      </c>
      <c r="AO5" s="31" t="s">
        <v>93</v>
      </c>
      <c r="AQ5" s="148" t="str">
        <f t="shared" ca="1" si="1"/>
        <v/>
      </c>
      <c r="AR5" s="148" t="str">
        <f t="shared" ca="1" si="2"/>
        <v/>
      </c>
      <c r="AS5" s="148" t="str">
        <f t="shared" ca="1" si="3"/>
        <v/>
      </c>
      <c r="AT5" s="148" t="str">
        <f t="shared" ca="1" si="4"/>
        <v/>
      </c>
    </row>
    <row r="6" spans="1:46" ht="13" x14ac:dyDescent="0.3">
      <c r="B6" s="21">
        <f t="shared" si="0"/>
        <v>0</v>
      </c>
      <c r="C6" s="5">
        <f>'Table 1'!B7</f>
        <v>0</v>
      </c>
      <c r="D6" s="5">
        <f>'Table 1'!C7</f>
        <v>1</v>
      </c>
      <c r="E6" s="5" t="str">
        <f>'Table 1'!D7</f>
        <v>Anilines</v>
      </c>
      <c r="F6" s="5" t="str">
        <f>'Table 1'!E7</f>
        <v>B</v>
      </c>
      <c r="G6" s="5" t="str">
        <f>'Table 1'!F7</f>
        <v xml:space="preserve">Aniline  </v>
      </c>
      <c r="H6" s="12" t="str">
        <f>'Table 1'!G7</f>
        <v>62-53-3</v>
      </c>
      <c r="I6" s="24" t="s">
        <v>93</v>
      </c>
      <c r="J6" s="30" t="s">
        <v>93</v>
      </c>
      <c r="K6" s="30" t="s">
        <v>93</v>
      </c>
      <c r="L6" s="30" t="s">
        <v>93</v>
      </c>
      <c r="M6" s="30" t="s">
        <v>93</v>
      </c>
      <c r="N6" s="30" t="s">
        <v>93</v>
      </c>
      <c r="O6" s="30" t="s">
        <v>93</v>
      </c>
      <c r="P6" s="30" t="s">
        <v>93</v>
      </c>
      <c r="Q6" s="30" t="s">
        <v>93</v>
      </c>
      <c r="R6" s="30" t="s">
        <v>93</v>
      </c>
      <c r="S6" s="30" t="s">
        <v>93</v>
      </c>
      <c r="T6" s="30" t="s">
        <v>93</v>
      </c>
      <c r="U6" s="30" t="s">
        <v>93</v>
      </c>
      <c r="V6" s="30" t="s">
        <v>93</v>
      </c>
      <c r="W6" s="30" t="s">
        <v>93</v>
      </c>
      <c r="X6" s="30" t="s">
        <v>93</v>
      </c>
      <c r="Y6" s="30" t="s">
        <v>93</v>
      </c>
      <c r="Z6" s="30" t="s">
        <v>93</v>
      </c>
      <c r="AA6" s="30" t="s">
        <v>93</v>
      </c>
      <c r="AB6" s="30" t="s">
        <v>93</v>
      </c>
      <c r="AC6" s="30" t="s">
        <v>93</v>
      </c>
      <c r="AD6" s="30" t="s">
        <v>93</v>
      </c>
      <c r="AE6" s="30" t="s">
        <v>93</v>
      </c>
      <c r="AF6" s="30" t="s">
        <v>93</v>
      </c>
      <c r="AG6" s="30" t="s">
        <v>93</v>
      </c>
      <c r="AH6" s="30" t="s">
        <v>93</v>
      </c>
      <c r="AI6" s="30" t="s">
        <v>93</v>
      </c>
      <c r="AJ6" s="30" t="s">
        <v>93</v>
      </c>
      <c r="AK6" s="30" t="s">
        <v>93</v>
      </c>
      <c r="AL6" s="30" t="s">
        <v>93</v>
      </c>
      <c r="AM6" s="30" t="s">
        <v>93</v>
      </c>
      <c r="AN6" s="30" t="s">
        <v>93</v>
      </c>
      <c r="AO6" s="31" t="s">
        <v>93</v>
      </c>
      <c r="AQ6" s="148" t="str">
        <f t="shared" ca="1" si="1"/>
        <v/>
      </c>
      <c r="AR6" s="148" t="str">
        <f t="shared" ca="1" si="2"/>
        <v/>
      </c>
      <c r="AS6" s="148" t="str">
        <f t="shared" ca="1" si="3"/>
        <v/>
      </c>
      <c r="AT6" s="148" t="str">
        <f t="shared" ca="1" si="4"/>
        <v/>
      </c>
    </row>
    <row r="7" spans="1:46" ht="13" x14ac:dyDescent="0.3">
      <c r="A7" s="55" t="s">
        <v>545</v>
      </c>
      <c r="B7" s="21">
        <f t="shared" si="0"/>
        <v>1</v>
      </c>
      <c r="C7" s="5">
        <f>'Table 1'!B8</f>
        <v>0</v>
      </c>
      <c r="D7" s="5">
        <f>'Table 1'!C8</f>
        <v>1</v>
      </c>
      <c r="E7" s="5" t="str">
        <f>'Table 1'!D8</f>
        <v>Anilines</v>
      </c>
      <c r="F7" s="5" t="str">
        <f>'Table 1'!E8</f>
        <v>B</v>
      </c>
      <c r="G7" s="5" t="str">
        <f>'Table 1'!F8</f>
        <v>diisocyanates (mDI/TDI)</v>
      </c>
      <c r="H7" s="12" t="str">
        <f>'Table 1'!G8</f>
        <v>101-68-8</v>
      </c>
      <c r="I7" s="171" t="s">
        <v>205</v>
      </c>
      <c r="J7" s="30" t="s">
        <v>206</v>
      </c>
      <c r="K7" s="30" t="s">
        <v>207</v>
      </c>
      <c r="L7" s="30" t="s">
        <v>208</v>
      </c>
      <c r="M7" s="30" t="s">
        <v>209</v>
      </c>
      <c r="N7" s="30" t="s">
        <v>206</v>
      </c>
      <c r="O7" s="30" t="s">
        <v>93</v>
      </c>
      <c r="P7" s="30" t="s">
        <v>93</v>
      </c>
      <c r="Q7" s="30" t="s">
        <v>93</v>
      </c>
      <c r="R7" s="30" t="s">
        <v>93</v>
      </c>
      <c r="S7" s="30" t="s">
        <v>93</v>
      </c>
      <c r="T7" s="30" t="s">
        <v>93</v>
      </c>
      <c r="U7" s="30" t="s">
        <v>93</v>
      </c>
      <c r="V7" s="30" t="s">
        <v>93</v>
      </c>
      <c r="W7" s="30" t="s">
        <v>93</v>
      </c>
      <c r="X7" s="30" t="s">
        <v>93</v>
      </c>
      <c r="Y7" s="30" t="s">
        <v>93</v>
      </c>
      <c r="Z7" s="30" t="s">
        <v>93</v>
      </c>
      <c r="AA7" s="30" t="s">
        <v>93</v>
      </c>
      <c r="AB7" s="30" t="s">
        <v>93</v>
      </c>
      <c r="AC7" s="30" t="s">
        <v>93</v>
      </c>
      <c r="AD7" s="30" t="s">
        <v>93</v>
      </c>
      <c r="AE7" s="30" t="s">
        <v>93</v>
      </c>
      <c r="AF7" s="30" t="s">
        <v>93</v>
      </c>
      <c r="AG7" s="30" t="s">
        <v>93</v>
      </c>
      <c r="AH7" s="30" t="s">
        <v>93</v>
      </c>
      <c r="AI7" s="30" t="s">
        <v>93</v>
      </c>
      <c r="AJ7" s="30" t="s">
        <v>93</v>
      </c>
      <c r="AK7" s="30" t="s">
        <v>93</v>
      </c>
      <c r="AL7" s="30" t="s">
        <v>93</v>
      </c>
      <c r="AM7" s="30" t="s">
        <v>93</v>
      </c>
      <c r="AN7" s="30" t="s">
        <v>93</v>
      </c>
      <c r="AO7" s="31" t="s">
        <v>93</v>
      </c>
      <c r="AQ7" s="148" t="str">
        <f t="shared" ca="1" si="1"/>
        <v/>
      </c>
      <c r="AR7" s="148" t="str">
        <f t="shared" ca="1" si="2"/>
        <v/>
      </c>
      <c r="AS7" s="148" t="str">
        <f t="shared" ca="1" si="3"/>
        <v/>
      </c>
      <c r="AT7" s="148" t="str">
        <f t="shared" ca="1" si="4"/>
        <v/>
      </c>
    </row>
    <row r="8" spans="1:46" ht="13" x14ac:dyDescent="0.3">
      <c r="A8" s="55" t="s">
        <v>545</v>
      </c>
      <c r="B8" s="21">
        <f t="shared" si="0"/>
        <v>0</v>
      </c>
      <c r="C8" s="5" t="str">
        <f>'Table 1'!B9</f>
        <v>Y</v>
      </c>
      <c r="D8" s="5">
        <f>'Table 1'!C9</f>
        <v>1</v>
      </c>
      <c r="E8" s="5" t="str">
        <f>'Table 1'!D9</f>
        <v>Anilines</v>
      </c>
      <c r="F8" s="5" t="str">
        <f>'Table 1'!E9</f>
        <v>B</v>
      </c>
      <c r="G8" s="5" t="str">
        <f>'Table 1'!F9</f>
        <v>diisocyanates (mDI/TDI)</v>
      </c>
      <c r="H8" s="18" t="str">
        <f>'Table 1'!G9</f>
        <v>584-84-9</v>
      </c>
      <c r="I8" s="24" t="s">
        <v>93</v>
      </c>
      <c r="J8" s="30" t="s">
        <v>93</v>
      </c>
      <c r="K8" s="30" t="s">
        <v>93</v>
      </c>
      <c r="L8" s="30" t="s">
        <v>93</v>
      </c>
      <c r="M8" s="30" t="s">
        <v>93</v>
      </c>
      <c r="N8" s="30" t="s">
        <v>93</v>
      </c>
      <c r="O8" s="30" t="s">
        <v>93</v>
      </c>
      <c r="P8" s="30" t="s">
        <v>93</v>
      </c>
      <c r="Q8" s="30" t="s">
        <v>93</v>
      </c>
      <c r="R8" s="30" t="s">
        <v>93</v>
      </c>
      <c r="S8" s="30" t="s">
        <v>93</v>
      </c>
      <c r="T8" s="30" t="s">
        <v>93</v>
      </c>
      <c r="U8" s="30" t="s">
        <v>93</v>
      </c>
      <c r="V8" s="30" t="s">
        <v>93</v>
      </c>
      <c r="W8" s="30" t="s">
        <v>93</v>
      </c>
      <c r="X8" s="30" t="s">
        <v>93</v>
      </c>
      <c r="Y8" s="30" t="s">
        <v>93</v>
      </c>
      <c r="Z8" s="30" t="s">
        <v>93</v>
      </c>
      <c r="AA8" s="30" t="s">
        <v>93</v>
      </c>
      <c r="AB8" s="30" t="s">
        <v>93</v>
      </c>
      <c r="AC8" s="30" t="s">
        <v>93</v>
      </c>
      <c r="AD8" s="30" t="s">
        <v>93</v>
      </c>
      <c r="AE8" s="30" t="s">
        <v>93</v>
      </c>
      <c r="AF8" s="30" t="s">
        <v>93</v>
      </c>
      <c r="AG8" s="30" t="s">
        <v>93</v>
      </c>
      <c r="AH8" s="30" t="s">
        <v>93</v>
      </c>
      <c r="AI8" s="30" t="s">
        <v>93</v>
      </c>
      <c r="AJ8" s="30" t="s">
        <v>93</v>
      </c>
      <c r="AK8" s="30" t="s">
        <v>93</v>
      </c>
      <c r="AL8" s="30" t="s">
        <v>93</v>
      </c>
      <c r="AM8" s="30" t="s">
        <v>93</v>
      </c>
      <c r="AN8" s="30" t="s">
        <v>93</v>
      </c>
      <c r="AO8" s="31" t="s">
        <v>93</v>
      </c>
      <c r="AQ8" s="148" t="str">
        <f t="shared" ca="1" si="1"/>
        <v/>
      </c>
      <c r="AR8" s="148" t="str">
        <f t="shared" ca="1" si="2"/>
        <v/>
      </c>
      <c r="AS8" s="148" t="str">
        <f t="shared" ca="1" si="3"/>
        <v/>
      </c>
      <c r="AT8" s="148" t="str">
        <f t="shared" ca="1" si="4"/>
        <v/>
      </c>
    </row>
    <row r="9" spans="1:46" ht="13" x14ac:dyDescent="0.3">
      <c r="A9" s="55" t="s">
        <v>545</v>
      </c>
      <c r="B9" s="21">
        <f t="shared" si="0"/>
        <v>0</v>
      </c>
      <c r="C9" s="5" t="str">
        <f>'Table 1'!B10</f>
        <v>Y</v>
      </c>
      <c r="D9" s="5">
        <f>'Table 1'!C10</f>
        <v>1</v>
      </c>
      <c r="E9" s="5" t="str">
        <f>'Table 1'!D10</f>
        <v>Anilines</v>
      </c>
      <c r="F9" s="5" t="str">
        <f>'Table 1'!E10</f>
        <v>B</v>
      </c>
      <c r="G9" s="5" t="str">
        <f>'Table 1'!F10</f>
        <v>diisocyanates (mDI/TDI)</v>
      </c>
      <c r="H9" s="18" t="str">
        <f>'Table 1'!G10</f>
        <v>91-08-07</v>
      </c>
      <c r="I9" s="24" t="s">
        <v>93</v>
      </c>
      <c r="J9" s="30" t="s">
        <v>93</v>
      </c>
      <c r="K9" s="30" t="s">
        <v>93</v>
      </c>
      <c r="L9" s="30" t="s">
        <v>93</v>
      </c>
      <c r="M9" s="30" t="s">
        <v>93</v>
      </c>
      <c r="N9" s="30" t="s">
        <v>93</v>
      </c>
      <c r="O9" s="30" t="s">
        <v>93</v>
      </c>
      <c r="P9" s="30" t="s">
        <v>93</v>
      </c>
      <c r="Q9" s="30" t="s">
        <v>93</v>
      </c>
      <c r="R9" s="30" t="s">
        <v>93</v>
      </c>
      <c r="S9" s="30" t="s">
        <v>93</v>
      </c>
      <c r="T9" s="30" t="s">
        <v>93</v>
      </c>
      <c r="U9" s="30" t="s">
        <v>93</v>
      </c>
      <c r="V9" s="30" t="s">
        <v>93</v>
      </c>
      <c r="W9" s="30" t="s">
        <v>93</v>
      </c>
      <c r="X9" s="30" t="s">
        <v>93</v>
      </c>
      <c r="Y9" s="30" t="s">
        <v>93</v>
      </c>
      <c r="Z9" s="30" t="s">
        <v>93</v>
      </c>
      <c r="AA9" s="30" t="s">
        <v>93</v>
      </c>
      <c r="AB9" s="30" t="s">
        <v>93</v>
      </c>
      <c r="AC9" s="30" t="s">
        <v>93</v>
      </c>
      <c r="AD9" s="30" t="s">
        <v>93</v>
      </c>
      <c r="AE9" s="30" t="s">
        <v>93</v>
      </c>
      <c r="AF9" s="30" t="s">
        <v>93</v>
      </c>
      <c r="AG9" s="30" t="s">
        <v>93</v>
      </c>
      <c r="AH9" s="30" t="s">
        <v>93</v>
      </c>
      <c r="AI9" s="30" t="s">
        <v>93</v>
      </c>
      <c r="AJ9" s="30" t="s">
        <v>93</v>
      </c>
      <c r="AK9" s="30" t="s">
        <v>93</v>
      </c>
      <c r="AL9" s="30" t="s">
        <v>93</v>
      </c>
      <c r="AM9" s="30" t="s">
        <v>93</v>
      </c>
      <c r="AN9" s="30" t="s">
        <v>93</v>
      </c>
      <c r="AO9" s="31" t="s">
        <v>93</v>
      </c>
      <c r="AQ9" s="148" t="str">
        <f t="shared" ca="1" si="1"/>
        <v/>
      </c>
      <c r="AR9" s="148" t="str">
        <f t="shared" ca="1" si="2"/>
        <v/>
      </c>
      <c r="AS9" s="148" t="str">
        <f t="shared" ca="1" si="3"/>
        <v/>
      </c>
      <c r="AT9" s="148" t="str">
        <f t="shared" ca="1" si="4"/>
        <v/>
      </c>
    </row>
    <row r="10" spans="1:46" ht="13" x14ac:dyDescent="0.3">
      <c r="B10" s="21">
        <f t="shared" si="0"/>
        <v>0</v>
      </c>
      <c r="C10" s="5">
        <f>'Table 1'!B11</f>
        <v>0</v>
      </c>
      <c r="D10" s="5">
        <f>'Table 1'!C11</f>
        <v>1</v>
      </c>
      <c r="E10" s="5" t="str">
        <f>'Table 1'!D11</f>
        <v>Anilines</v>
      </c>
      <c r="F10" s="5" t="str">
        <f>'Table 1'!E11</f>
        <v>B</v>
      </c>
      <c r="G10" s="5" t="str">
        <f>'Table 1'!F11</f>
        <v xml:space="preserve">paracetamol </v>
      </c>
      <c r="H10" s="12" t="str">
        <f>'Table 1'!G11</f>
        <v>103-90-2</v>
      </c>
      <c r="I10" s="24" t="s">
        <v>93</v>
      </c>
      <c r="J10" s="30" t="s">
        <v>93</v>
      </c>
      <c r="K10" s="30" t="s">
        <v>93</v>
      </c>
      <c r="L10" s="30" t="s">
        <v>93</v>
      </c>
      <c r="M10" s="30" t="s">
        <v>93</v>
      </c>
      <c r="N10" s="30" t="s">
        <v>93</v>
      </c>
      <c r="O10" s="30" t="s">
        <v>93</v>
      </c>
      <c r="P10" s="30" t="s">
        <v>93</v>
      </c>
      <c r="Q10" s="30" t="s">
        <v>93</v>
      </c>
      <c r="R10" s="30" t="s">
        <v>93</v>
      </c>
      <c r="S10" s="30" t="s">
        <v>93</v>
      </c>
      <c r="T10" s="30" t="s">
        <v>93</v>
      </c>
      <c r="U10" s="30" t="s">
        <v>93</v>
      </c>
      <c r="V10" s="30" t="s">
        <v>93</v>
      </c>
      <c r="W10" s="30" t="s">
        <v>93</v>
      </c>
      <c r="X10" s="30" t="s">
        <v>93</v>
      </c>
      <c r="Y10" s="30" t="s">
        <v>93</v>
      </c>
      <c r="Z10" s="30" t="s">
        <v>93</v>
      </c>
      <c r="AA10" s="30" t="s">
        <v>93</v>
      </c>
      <c r="AB10" s="30" t="s">
        <v>93</v>
      </c>
      <c r="AC10" s="30" t="s">
        <v>93</v>
      </c>
      <c r="AD10" s="30" t="s">
        <v>93</v>
      </c>
      <c r="AE10" s="30" t="s">
        <v>93</v>
      </c>
      <c r="AF10" s="30" t="s">
        <v>93</v>
      </c>
      <c r="AG10" s="30" t="s">
        <v>93</v>
      </c>
      <c r="AH10" s="30" t="s">
        <v>93</v>
      </c>
      <c r="AI10" s="30" t="s">
        <v>93</v>
      </c>
      <c r="AJ10" s="30" t="s">
        <v>93</v>
      </c>
      <c r="AK10" s="30" t="s">
        <v>93</v>
      </c>
      <c r="AL10" s="30" t="s">
        <v>93</v>
      </c>
      <c r="AM10" s="30" t="s">
        <v>93</v>
      </c>
      <c r="AN10" s="30" t="s">
        <v>93</v>
      </c>
      <c r="AO10" s="31" t="s">
        <v>93</v>
      </c>
      <c r="AQ10" s="148" t="str">
        <f t="shared" ca="1" si="1"/>
        <v/>
      </c>
      <c r="AR10" s="148" t="str">
        <f t="shared" ca="1" si="2"/>
        <v/>
      </c>
      <c r="AS10" s="148" t="str">
        <f t="shared" ca="1" si="3"/>
        <v/>
      </c>
      <c r="AT10" s="148" t="str">
        <f t="shared" ca="1" si="4"/>
        <v/>
      </c>
    </row>
    <row r="11" spans="1:46" ht="13" x14ac:dyDescent="0.3">
      <c r="B11" s="21">
        <f t="shared" si="0"/>
        <v>0</v>
      </c>
      <c r="C11" s="5">
        <f>'Table 1'!B12</f>
        <v>0</v>
      </c>
      <c r="D11" s="5">
        <f>'Table 1'!C12</f>
        <v>1</v>
      </c>
      <c r="E11" s="5" t="str">
        <f>'Table 1'!D12</f>
        <v>Anilines</v>
      </c>
      <c r="F11" s="5" t="str">
        <f>'Table 1'!E12</f>
        <v>C</v>
      </c>
      <c r="G11" s="5" t="str">
        <f>'Table 1'!F12</f>
        <v xml:space="preserve">p-PDA </v>
      </c>
      <c r="H11" s="12" t="str">
        <f>'Table 1'!G12</f>
        <v>106-50-3</v>
      </c>
      <c r="I11" s="24" t="s">
        <v>93</v>
      </c>
      <c r="J11" s="30" t="s">
        <v>93</v>
      </c>
      <c r="K11" s="30" t="s">
        <v>93</v>
      </c>
      <c r="L11" s="30" t="s">
        <v>93</v>
      </c>
      <c r="M11" s="30" t="s">
        <v>93</v>
      </c>
      <c r="N11" s="30" t="s">
        <v>93</v>
      </c>
      <c r="O11" s="30" t="s">
        <v>93</v>
      </c>
      <c r="P11" s="30" t="s">
        <v>93</v>
      </c>
      <c r="Q11" s="30" t="s">
        <v>93</v>
      </c>
      <c r="R11" s="30" t="s">
        <v>93</v>
      </c>
      <c r="S11" s="30" t="s">
        <v>93</v>
      </c>
      <c r="T11" s="30" t="s">
        <v>93</v>
      </c>
      <c r="U11" s="30" t="s">
        <v>93</v>
      </c>
      <c r="V11" s="30" t="s">
        <v>93</v>
      </c>
      <c r="W11" s="30" t="s">
        <v>93</v>
      </c>
      <c r="X11" s="30" t="s">
        <v>93</v>
      </c>
      <c r="Y11" s="30" t="s">
        <v>93</v>
      </c>
      <c r="Z11" s="30" t="s">
        <v>93</v>
      </c>
      <c r="AA11" s="30" t="s">
        <v>93</v>
      </c>
      <c r="AB11" s="30" t="s">
        <v>93</v>
      </c>
      <c r="AC11" s="30" t="s">
        <v>93</v>
      </c>
      <c r="AD11" s="30" t="s">
        <v>93</v>
      </c>
      <c r="AE11" s="30" t="s">
        <v>93</v>
      </c>
      <c r="AF11" s="30" t="s">
        <v>93</v>
      </c>
      <c r="AG11" s="30" t="s">
        <v>93</v>
      </c>
      <c r="AH11" s="30" t="s">
        <v>93</v>
      </c>
      <c r="AI11" s="30" t="s">
        <v>93</v>
      </c>
      <c r="AJ11" s="30" t="s">
        <v>93</v>
      </c>
      <c r="AK11" s="30" t="s">
        <v>93</v>
      </c>
      <c r="AL11" s="30" t="s">
        <v>93</v>
      </c>
      <c r="AM11" s="30" t="s">
        <v>93</v>
      </c>
      <c r="AN11" s="30" t="s">
        <v>93</v>
      </c>
      <c r="AO11" s="31" t="s">
        <v>93</v>
      </c>
      <c r="AQ11" s="148" t="str">
        <f t="shared" ca="1" si="1"/>
        <v/>
      </c>
      <c r="AR11" s="148" t="str">
        <f t="shared" ca="1" si="2"/>
        <v/>
      </c>
      <c r="AS11" s="148" t="str">
        <f t="shared" ca="1" si="3"/>
        <v/>
      </c>
      <c r="AT11" s="148" t="str">
        <f t="shared" ca="1" si="4"/>
        <v/>
      </c>
    </row>
    <row r="12" spans="1:46" ht="13" x14ac:dyDescent="0.3">
      <c r="B12" s="21">
        <f t="shared" si="0"/>
        <v>0</v>
      </c>
      <c r="C12" s="5">
        <f>'Table 1'!B13</f>
        <v>0</v>
      </c>
      <c r="D12" s="5">
        <f>'Table 1'!C13</f>
        <v>1</v>
      </c>
      <c r="E12" s="5" t="str">
        <f>'Table 1'!D13</f>
        <v>Anilines</v>
      </c>
      <c r="F12" s="5" t="str">
        <f>'Table 1'!E13</f>
        <v>C</v>
      </c>
      <c r="G12" s="5" t="str">
        <f>'Table 1'!F13</f>
        <v>p-toluidine</v>
      </c>
      <c r="H12" s="12" t="str">
        <f>'Table 1'!G13</f>
        <v>106-49-0</v>
      </c>
      <c r="I12" s="24" t="s">
        <v>93</v>
      </c>
      <c r="J12" s="30" t="s">
        <v>93</v>
      </c>
      <c r="K12" s="30" t="s">
        <v>93</v>
      </c>
      <c r="L12" s="30" t="s">
        <v>93</v>
      </c>
      <c r="M12" s="30" t="s">
        <v>93</v>
      </c>
      <c r="N12" s="30" t="s">
        <v>93</v>
      </c>
      <c r="O12" s="30" t="s">
        <v>93</v>
      </c>
      <c r="P12" s="30" t="s">
        <v>93</v>
      </c>
      <c r="Q12" s="30" t="s">
        <v>93</v>
      </c>
      <c r="R12" s="30" t="s">
        <v>93</v>
      </c>
      <c r="S12" s="30" t="s">
        <v>93</v>
      </c>
      <c r="T12" s="30" t="s">
        <v>93</v>
      </c>
      <c r="U12" s="30" t="s">
        <v>93</v>
      </c>
      <c r="V12" s="30" t="s">
        <v>93</v>
      </c>
      <c r="W12" s="30" t="s">
        <v>93</v>
      </c>
      <c r="X12" s="30" t="s">
        <v>93</v>
      </c>
      <c r="Y12" s="30" t="s">
        <v>93</v>
      </c>
      <c r="Z12" s="30" t="s">
        <v>93</v>
      </c>
      <c r="AA12" s="30" t="s">
        <v>93</v>
      </c>
      <c r="AB12" s="30" t="s">
        <v>93</v>
      </c>
      <c r="AC12" s="30" t="s">
        <v>93</v>
      </c>
      <c r="AD12" s="30" t="s">
        <v>93</v>
      </c>
      <c r="AE12" s="30" t="s">
        <v>93</v>
      </c>
      <c r="AF12" s="30" t="s">
        <v>93</v>
      </c>
      <c r="AG12" s="30" t="s">
        <v>93</v>
      </c>
      <c r="AH12" s="30" t="s">
        <v>93</v>
      </c>
      <c r="AI12" s="30" t="s">
        <v>93</v>
      </c>
      <c r="AJ12" s="30" t="s">
        <v>93</v>
      </c>
      <c r="AK12" s="30" t="s">
        <v>93</v>
      </c>
      <c r="AL12" s="30" t="s">
        <v>93</v>
      </c>
      <c r="AM12" s="30" t="s">
        <v>93</v>
      </c>
      <c r="AN12" s="30" t="s">
        <v>93</v>
      </c>
      <c r="AO12" s="31" t="s">
        <v>93</v>
      </c>
      <c r="AQ12" s="148" t="str">
        <f t="shared" ca="1" si="1"/>
        <v/>
      </c>
      <c r="AR12" s="148" t="str">
        <f t="shared" ca="1" si="2"/>
        <v/>
      </c>
      <c r="AS12" s="148" t="str">
        <f t="shared" ca="1" si="3"/>
        <v/>
      </c>
      <c r="AT12" s="148" t="str">
        <f t="shared" ca="1" si="4"/>
        <v/>
      </c>
    </row>
    <row r="13" spans="1:46" ht="13" x14ac:dyDescent="0.3">
      <c r="B13" s="21">
        <f t="shared" si="0"/>
        <v>0</v>
      </c>
      <c r="C13" s="5">
        <f>'Table 1'!B14</f>
        <v>0</v>
      </c>
      <c r="D13" s="5">
        <f>'Table 1'!C14</f>
        <v>1</v>
      </c>
      <c r="E13" s="5" t="str">
        <f>'Table 1'!D14</f>
        <v>Anilines</v>
      </c>
      <c r="F13" s="5" t="str">
        <f>'Table 1'!E14</f>
        <v>D</v>
      </c>
      <c r="G13" s="5" t="str">
        <f>'Table 1'!F14</f>
        <v>1,3-diphenylguanidine</v>
      </c>
      <c r="H13" s="12" t="str">
        <f>'Table 1'!G14</f>
        <v>102-67-7</v>
      </c>
      <c r="I13" s="24" t="s">
        <v>93</v>
      </c>
      <c r="J13" s="30" t="s">
        <v>93</v>
      </c>
      <c r="K13" s="30" t="s">
        <v>93</v>
      </c>
      <c r="L13" s="30" t="s">
        <v>93</v>
      </c>
      <c r="M13" s="30" t="s">
        <v>93</v>
      </c>
      <c r="N13" s="30" t="s">
        <v>93</v>
      </c>
      <c r="O13" s="30" t="s">
        <v>93</v>
      </c>
      <c r="P13" s="30" t="s">
        <v>93</v>
      </c>
      <c r="Q13" s="30" t="s">
        <v>93</v>
      </c>
      <c r="R13" s="30" t="s">
        <v>93</v>
      </c>
      <c r="S13" s="30" t="s">
        <v>93</v>
      </c>
      <c r="T13" s="30" t="s">
        <v>93</v>
      </c>
      <c r="U13" s="30" t="s">
        <v>93</v>
      </c>
      <c r="V13" s="30" t="s">
        <v>93</v>
      </c>
      <c r="W13" s="30" t="s">
        <v>93</v>
      </c>
      <c r="X13" s="30" t="s">
        <v>93</v>
      </c>
      <c r="Y13" s="30" t="s">
        <v>93</v>
      </c>
      <c r="Z13" s="30" t="s">
        <v>93</v>
      </c>
      <c r="AA13" s="30" t="s">
        <v>93</v>
      </c>
      <c r="AB13" s="30" t="s">
        <v>93</v>
      </c>
      <c r="AC13" s="30" t="s">
        <v>93</v>
      </c>
      <c r="AD13" s="30" t="s">
        <v>93</v>
      </c>
      <c r="AE13" s="30" t="s">
        <v>93</v>
      </c>
      <c r="AF13" s="30" t="s">
        <v>93</v>
      </c>
      <c r="AG13" s="30" t="s">
        <v>93</v>
      </c>
      <c r="AH13" s="30" t="s">
        <v>93</v>
      </c>
      <c r="AI13" s="30" t="s">
        <v>93</v>
      </c>
      <c r="AJ13" s="30" t="s">
        <v>93</v>
      </c>
      <c r="AK13" s="30" t="s">
        <v>93</v>
      </c>
      <c r="AL13" s="30" t="s">
        <v>93</v>
      </c>
      <c r="AM13" s="30" t="s">
        <v>93</v>
      </c>
      <c r="AN13" s="30" t="s">
        <v>93</v>
      </c>
      <c r="AO13" s="31" t="s">
        <v>93</v>
      </c>
      <c r="AQ13" s="148" t="str">
        <f t="shared" ca="1" si="1"/>
        <v/>
      </c>
      <c r="AR13" s="148" t="str">
        <f t="shared" ca="1" si="2"/>
        <v/>
      </c>
      <c r="AS13" s="148" t="str">
        <f t="shared" ca="1" si="3"/>
        <v/>
      </c>
      <c r="AT13" s="148" t="str">
        <f t="shared" ca="1" si="4"/>
        <v/>
      </c>
    </row>
    <row r="14" spans="1:46" ht="13" x14ac:dyDescent="0.3">
      <c r="B14" s="21">
        <f t="shared" si="0"/>
        <v>0</v>
      </c>
      <c r="C14" s="5">
        <f>'Table 1'!B15</f>
        <v>0</v>
      </c>
      <c r="D14" s="5">
        <f>'Table 1'!C15</f>
        <v>1</v>
      </c>
      <c r="E14" s="5" t="str">
        <f>'Table 1'!D15</f>
        <v>Anilines</v>
      </c>
      <c r="F14" s="5" t="str">
        <f>'Table 1'!E15</f>
        <v>D</v>
      </c>
      <c r="G14" s="5" t="str">
        <f>'Table 1'!F15</f>
        <v>4,4-oxodianiline</v>
      </c>
      <c r="H14" s="12" t="str">
        <f>'Table 1'!G15</f>
        <v>101-80-4</v>
      </c>
      <c r="I14" s="24" t="s">
        <v>93</v>
      </c>
      <c r="J14" s="30" t="s">
        <v>93</v>
      </c>
      <c r="K14" s="30" t="s">
        <v>93</v>
      </c>
      <c r="L14" s="30" t="s">
        <v>93</v>
      </c>
      <c r="M14" s="30" t="s">
        <v>93</v>
      </c>
      <c r="N14" s="30" t="s">
        <v>93</v>
      </c>
      <c r="O14" s="30" t="s">
        <v>93</v>
      </c>
      <c r="P14" s="30" t="s">
        <v>93</v>
      </c>
      <c r="Q14" s="30" t="s">
        <v>93</v>
      </c>
      <c r="R14" s="30" t="s">
        <v>93</v>
      </c>
      <c r="S14" s="30" t="s">
        <v>93</v>
      </c>
      <c r="T14" s="30" t="s">
        <v>93</v>
      </c>
      <c r="U14" s="30" t="s">
        <v>93</v>
      </c>
      <c r="V14" s="30" t="s">
        <v>93</v>
      </c>
      <c r="W14" s="30" t="s">
        <v>93</v>
      </c>
      <c r="X14" s="30" t="s">
        <v>93</v>
      </c>
      <c r="Y14" s="30" t="s">
        <v>93</v>
      </c>
      <c r="Z14" s="30" t="s">
        <v>93</v>
      </c>
      <c r="AA14" s="30" t="s">
        <v>93</v>
      </c>
      <c r="AB14" s="30" t="s">
        <v>93</v>
      </c>
      <c r="AC14" s="30" t="s">
        <v>93</v>
      </c>
      <c r="AD14" s="30" t="s">
        <v>93</v>
      </c>
      <c r="AE14" s="30" t="s">
        <v>93</v>
      </c>
      <c r="AF14" s="30" t="s">
        <v>93</v>
      </c>
      <c r="AG14" s="30" t="s">
        <v>93</v>
      </c>
      <c r="AH14" s="30" t="s">
        <v>93</v>
      </c>
      <c r="AI14" s="30" t="s">
        <v>93</v>
      </c>
      <c r="AJ14" s="30" t="s">
        <v>93</v>
      </c>
      <c r="AK14" s="30" t="s">
        <v>93</v>
      </c>
      <c r="AL14" s="30" t="s">
        <v>93</v>
      </c>
      <c r="AM14" s="30" t="s">
        <v>93</v>
      </c>
      <c r="AN14" s="30" t="s">
        <v>93</v>
      </c>
      <c r="AO14" s="31" t="s">
        <v>93</v>
      </c>
      <c r="AQ14" s="148" t="str">
        <f t="shared" ca="1" si="1"/>
        <v/>
      </c>
      <c r="AR14" s="148" t="str">
        <f t="shared" ca="1" si="2"/>
        <v/>
      </c>
      <c r="AS14" s="148" t="str">
        <f t="shared" ca="1" si="3"/>
        <v/>
      </c>
      <c r="AT14" s="148" t="str">
        <f t="shared" ca="1" si="4"/>
        <v/>
      </c>
    </row>
    <row r="15" spans="1:46" ht="13" x14ac:dyDescent="0.3">
      <c r="B15" s="21">
        <f t="shared" si="0"/>
        <v>0</v>
      </c>
      <c r="C15" s="5">
        <f>'Table 1'!B16</f>
        <v>0</v>
      </c>
      <c r="D15" s="5">
        <f>'Table 1'!C16</f>
        <v>1</v>
      </c>
      <c r="E15" s="5" t="str">
        <f>'Table 1'!D16</f>
        <v>Anilines</v>
      </c>
      <c r="F15" s="5" t="str">
        <f>'Table 1'!E16</f>
        <v>D</v>
      </c>
      <c r="G15" s="5" t="str">
        <f>'Table 1'!F16</f>
        <v>N,N-diethylaniline</v>
      </c>
      <c r="H15" s="12" t="str">
        <f>'Table 1'!G16</f>
        <v>91-66-7</v>
      </c>
      <c r="I15" s="24" t="s">
        <v>93</v>
      </c>
      <c r="J15" s="30" t="s">
        <v>93</v>
      </c>
      <c r="K15" s="30" t="s">
        <v>93</v>
      </c>
      <c r="L15" s="30" t="s">
        <v>93</v>
      </c>
      <c r="M15" s="30" t="s">
        <v>93</v>
      </c>
      <c r="N15" s="30" t="s">
        <v>93</v>
      </c>
      <c r="O15" s="30" t="s">
        <v>93</v>
      </c>
      <c r="P15" s="30" t="s">
        <v>93</v>
      </c>
      <c r="Q15" s="30" t="s">
        <v>93</v>
      </c>
      <c r="R15" s="30" t="s">
        <v>93</v>
      </c>
      <c r="S15" s="30" t="s">
        <v>93</v>
      </c>
      <c r="T15" s="30" t="s">
        <v>93</v>
      </c>
      <c r="U15" s="30" t="s">
        <v>93</v>
      </c>
      <c r="V15" s="30" t="s">
        <v>93</v>
      </c>
      <c r="W15" s="30" t="s">
        <v>93</v>
      </c>
      <c r="X15" s="30" t="s">
        <v>93</v>
      </c>
      <c r="Y15" s="30" t="s">
        <v>93</v>
      </c>
      <c r="Z15" s="30" t="s">
        <v>93</v>
      </c>
      <c r="AA15" s="30" t="s">
        <v>93</v>
      </c>
      <c r="AB15" s="30" t="s">
        <v>93</v>
      </c>
      <c r="AC15" s="30" t="s">
        <v>93</v>
      </c>
      <c r="AD15" s="30" t="s">
        <v>93</v>
      </c>
      <c r="AE15" s="30" t="s">
        <v>93</v>
      </c>
      <c r="AF15" s="30" t="s">
        <v>93</v>
      </c>
      <c r="AG15" s="30" t="s">
        <v>93</v>
      </c>
      <c r="AH15" s="30" t="s">
        <v>93</v>
      </c>
      <c r="AI15" s="30" t="s">
        <v>93</v>
      </c>
      <c r="AJ15" s="30" t="s">
        <v>93</v>
      </c>
      <c r="AK15" s="30" t="s">
        <v>93</v>
      </c>
      <c r="AL15" s="30" t="s">
        <v>93</v>
      </c>
      <c r="AM15" s="30" t="s">
        <v>93</v>
      </c>
      <c r="AN15" s="30" t="s">
        <v>93</v>
      </c>
      <c r="AO15" s="31" t="s">
        <v>93</v>
      </c>
      <c r="AQ15" s="148" t="str">
        <f t="shared" ca="1" si="1"/>
        <v/>
      </c>
      <c r="AR15" s="148" t="str">
        <f t="shared" ca="1" si="2"/>
        <v/>
      </c>
      <c r="AS15" s="148" t="str">
        <f t="shared" ca="1" si="3"/>
        <v/>
      </c>
      <c r="AT15" s="148" t="str">
        <f t="shared" ca="1" si="4"/>
        <v/>
      </c>
    </row>
    <row r="16" spans="1:46" ht="13" x14ac:dyDescent="0.3">
      <c r="B16" s="21">
        <f t="shared" si="0"/>
        <v>0</v>
      </c>
      <c r="C16" s="5">
        <f>'Table 1'!B17</f>
        <v>0</v>
      </c>
      <c r="D16" s="5">
        <f>'Table 1'!C17</f>
        <v>1</v>
      </c>
      <c r="E16" s="5" t="str">
        <f>'Table 1'!D17</f>
        <v>Anilines</v>
      </c>
      <c r="F16" s="5" t="str">
        <f>'Table 1'!E17</f>
        <v>D</v>
      </c>
      <c r="G16" s="5" t="str">
        <f>'Table 1'!F17</f>
        <v>N-1-naphthylaniline</v>
      </c>
      <c r="H16" s="12" t="str">
        <f>'Table 1'!G17</f>
        <v>90-30-2</v>
      </c>
      <c r="I16" s="24" t="s">
        <v>93</v>
      </c>
      <c r="J16" s="30" t="s">
        <v>93</v>
      </c>
      <c r="K16" s="30" t="s">
        <v>93</v>
      </c>
      <c r="L16" s="30" t="s">
        <v>93</v>
      </c>
      <c r="M16" s="30" t="s">
        <v>93</v>
      </c>
      <c r="N16" s="30" t="s">
        <v>93</v>
      </c>
      <c r="O16" s="30" t="s">
        <v>93</v>
      </c>
      <c r="P16" s="30" t="s">
        <v>93</v>
      </c>
      <c r="Q16" s="30" t="s">
        <v>93</v>
      </c>
      <c r="R16" s="30" t="s">
        <v>93</v>
      </c>
      <c r="S16" s="30" t="s">
        <v>93</v>
      </c>
      <c r="T16" s="30" t="s">
        <v>93</v>
      </c>
      <c r="U16" s="30" t="s">
        <v>93</v>
      </c>
      <c r="V16" s="30" t="s">
        <v>93</v>
      </c>
      <c r="W16" s="30" t="s">
        <v>93</v>
      </c>
      <c r="X16" s="30" t="s">
        <v>93</v>
      </c>
      <c r="Y16" s="30" t="s">
        <v>93</v>
      </c>
      <c r="Z16" s="30" t="s">
        <v>93</v>
      </c>
      <c r="AA16" s="30" t="s">
        <v>93</v>
      </c>
      <c r="AB16" s="30" t="s">
        <v>93</v>
      </c>
      <c r="AC16" s="30" t="s">
        <v>93</v>
      </c>
      <c r="AD16" s="30" t="s">
        <v>93</v>
      </c>
      <c r="AE16" s="30" t="s">
        <v>93</v>
      </c>
      <c r="AF16" s="30" t="s">
        <v>93</v>
      </c>
      <c r="AG16" s="30" t="s">
        <v>93</v>
      </c>
      <c r="AH16" s="30" t="s">
        <v>93</v>
      </c>
      <c r="AI16" s="30" t="s">
        <v>93</v>
      </c>
      <c r="AJ16" s="30" t="s">
        <v>93</v>
      </c>
      <c r="AK16" s="30" t="s">
        <v>93</v>
      </c>
      <c r="AL16" s="30" t="s">
        <v>93</v>
      </c>
      <c r="AM16" s="30" t="s">
        <v>93</v>
      </c>
      <c r="AN16" s="30" t="s">
        <v>93</v>
      </c>
      <c r="AO16" s="31" t="s">
        <v>93</v>
      </c>
      <c r="AQ16" s="148" t="str">
        <f t="shared" ca="1" si="1"/>
        <v/>
      </c>
      <c r="AR16" s="148" t="str">
        <f t="shared" ca="1" si="2"/>
        <v/>
      </c>
      <c r="AS16" s="148" t="str">
        <f t="shared" ca="1" si="3"/>
        <v/>
      </c>
      <c r="AT16" s="148" t="str">
        <f t="shared" ca="1" si="4"/>
        <v/>
      </c>
    </row>
    <row r="17" spans="2:46" ht="13" x14ac:dyDescent="0.3">
      <c r="B17" s="21">
        <f t="shared" si="0"/>
        <v>0</v>
      </c>
      <c r="C17" s="5">
        <f>'Table 1'!B18</f>
        <v>0</v>
      </c>
      <c r="D17" s="5">
        <f>'Table 1'!C18</f>
        <v>1</v>
      </c>
      <c r="E17" s="5" t="str">
        <f>'Table 1'!D18</f>
        <v>Anilines</v>
      </c>
      <c r="F17" s="5" t="str">
        <f>'Table 1'!E18</f>
        <v>D</v>
      </c>
      <c r="G17" s="5" t="str">
        <f>'Table 1'!F18</f>
        <v>N-ethyl-N-[2-[1-(2-methylpropoxy)ethoxy]ethyl]-4-(phenylazo)aniline</v>
      </c>
      <c r="H17" s="12" t="str">
        <f>'Table 1'!G18</f>
        <v>34432-92-3</v>
      </c>
      <c r="I17" s="24" t="s">
        <v>93</v>
      </c>
      <c r="J17" s="30" t="s">
        <v>93</v>
      </c>
      <c r="K17" s="30" t="s">
        <v>93</v>
      </c>
      <c r="L17" s="30" t="s">
        <v>93</v>
      </c>
      <c r="M17" s="30" t="s">
        <v>93</v>
      </c>
      <c r="N17" s="30" t="s">
        <v>93</v>
      </c>
      <c r="O17" s="30" t="s">
        <v>93</v>
      </c>
      <c r="P17" s="30" t="s">
        <v>93</v>
      </c>
      <c r="Q17" s="30" t="s">
        <v>93</v>
      </c>
      <c r="R17" s="30" t="s">
        <v>93</v>
      </c>
      <c r="S17" s="30" t="s">
        <v>93</v>
      </c>
      <c r="T17" s="30" t="s">
        <v>93</v>
      </c>
      <c r="U17" s="30" t="s">
        <v>93</v>
      </c>
      <c r="V17" s="30" t="s">
        <v>93</v>
      </c>
      <c r="W17" s="30" t="s">
        <v>93</v>
      </c>
      <c r="X17" s="30" t="s">
        <v>93</v>
      </c>
      <c r="Y17" s="30" t="s">
        <v>93</v>
      </c>
      <c r="Z17" s="30" t="s">
        <v>93</v>
      </c>
      <c r="AA17" s="30" t="s">
        <v>93</v>
      </c>
      <c r="AB17" s="30" t="s">
        <v>93</v>
      </c>
      <c r="AC17" s="30" t="s">
        <v>93</v>
      </c>
      <c r="AD17" s="30" t="s">
        <v>93</v>
      </c>
      <c r="AE17" s="30" t="s">
        <v>93</v>
      </c>
      <c r="AF17" s="30" t="s">
        <v>93</v>
      </c>
      <c r="AG17" s="30" t="s">
        <v>93</v>
      </c>
      <c r="AH17" s="30" t="s">
        <v>93</v>
      </c>
      <c r="AI17" s="30" t="s">
        <v>93</v>
      </c>
      <c r="AJ17" s="30" t="s">
        <v>93</v>
      </c>
      <c r="AK17" s="30" t="s">
        <v>93</v>
      </c>
      <c r="AL17" s="30" t="s">
        <v>93</v>
      </c>
      <c r="AM17" s="30" t="s">
        <v>93</v>
      </c>
      <c r="AN17" s="30" t="s">
        <v>93</v>
      </c>
      <c r="AO17" s="31" t="s">
        <v>93</v>
      </c>
      <c r="AQ17" s="148" t="str">
        <f t="shared" ca="1" si="1"/>
        <v/>
      </c>
      <c r="AR17" s="148" t="str">
        <f t="shared" ca="1" si="2"/>
        <v/>
      </c>
      <c r="AS17" s="148" t="str">
        <f t="shared" ca="1" si="3"/>
        <v/>
      </c>
      <c r="AT17" s="148" t="str">
        <f t="shared" ca="1" si="4"/>
        <v/>
      </c>
    </row>
    <row r="18" spans="2:46" ht="13" x14ac:dyDescent="0.3">
      <c r="B18" s="21">
        <f t="shared" si="0"/>
        <v>0</v>
      </c>
      <c r="C18" s="5">
        <f>'Table 1'!B19</f>
        <v>0</v>
      </c>
      <c r="D18" s="5">
        <f>'Table 1'!C19</f>
        <v>1</v>
      </c>
      <c r="E18" s="5" t="str">
        <f>'Table 1'!D19</f>
        <v>Anilines</v>
      </c>
      <c r="F18" s="5" t="str">
        <f>'Table 1'!E19</f>
        <v>D</v>
      </c>
      <c r="G18" s="5" t="str">
        <f>'Table 1'!F19</f>
        <v>p-(2,3-epoxypropoxy)-N,N-bis(2,3-epoxypropyl)aniline, m-(2,3-epoxypropoxy)-N,N-bis(2,3-epoxypropyl)aniline</v>
      </c>
      <c r="H18" s="12" t="str">
        <f>'Table 1'!G19</f>
        <v>5026-74-4</v>
      </c>
      <c r="I18" s="24" t="s">
        <v>93</v>
      </c>
      <c r="J18" s="30" t="s">
        <v>93</v>
      </c>
      <c r="K18" s="30" t="s">
        <v>93</v>
      </c>
      <c r="L18" s="30" t="s">
        <v>93</v>
      </c>
      <c r="M18" s="30" t="s">
        <v>93</v>
      </c>
      <c r="N18" s="30" t="s">
        <v>93</v>
      </c>
      <c r="O18" s="30" t="s">
        <v>93</v>
      </c>
      <c r="P18" s="30" t="s">
        <v>93</v>
      </c>
      <c r="Q18" s="30" t="s">
        <v>93</v>
      </c>
      <c r="R18" s="30" t="s">
        <v>93</v>
      </c>
      <c r="S18" s="30" t="s">
        <v>93</v>
      </c>
      <c r="T18" s="30" t="s">
        <v>93</v>
      </c>
      <c r="U18" s="30" t="s">
        <v>93</v>
      </c>
      <c r="V18" s="30" t="s">
        <v>93</v>
      </c>
      <c r="W18" s="30" t="s">
        <v>93</v>
      </c>
      <c r="X18" s="30" t="s">
        <v>93</v>
      </c>
      <c r="Y18" s="30" t="s">
        <v>93</v>
      </c>
      <c r="Z18" s="30" t="s">
        <v>93</v>
      </c>
      <c r="AA18" s="30" t="s">
        <v>93</v>
      </c>
      <c r="AB18" s="30" t="s">
        <v>93</v>
      </c>
      <c r="AC18" s="30" t="s">
        <v>93</v>
      </c>
      <c r="AD18" s="30" t="s">
        <v>93</v>
      </c>
      <c r="AE18" s="30" t="s">
        <v>93</v>
      </c>
      <c r="AF18" s="30" t="s">
        <v>93</v>
      </c>
      <c r="AG18" s="30" t="s">
        <v>93</v>
      </c>
      <c r="AH18" s="30" t="s">
        <v>93</v>
      </c>
      <c r="AI18" s="30" t="s">
        <v>93</v>
      </c>
      <c r="AJ18" s="30" t="s">
        <v>93</v>
      </c>
      <c r="AK18" s="30" t="s">
        <v>93</v>
      </c>
      <c r="AL18" s="30" t="s">
        <v>93</v>
      </c>
      <c r="AM18" s="30" t="s">
        <v>93</v>
      </c>
      <c r="AN18" s="30" t="s">
        <v>93</v>
      </c>
      <c r="AO18" s="31" t="s">
        <v>93</v>
      </c>
      <c r="AQ18" s="148" t="str">
        <f t="shared" ca="1" si="1"/>
        <v/>
      </c>
      <c r="AR18" s="148" t="str">
        <f t="shared" ca="1" si="2"/>
        <v/>
      </c>
      <c r="AS18" s="148" t="str">
        <f t="shared" ca="1" si="3"/>
        <v/>
      </c>
      <c r="AT18" s="148" t="str">
        <f t="shared" ca="1" si="4"/>
        <v/>
      </c>
    </row>
    <row r="19" spans="2:46" ht="13" x14ac:dyDescent="0.3">
      <c r="B19" s="21">
        <f t="shared" si="0"/>
        <v>0</v>
      </c>
      <c r="C19" s="5" t="str">
        <f>'Table 1'!B20</f>
        <v>Y</v>
      </c>
      <c r="D19" s="5">
        <f>'Table 1'!C20</f>
        <v>1</v>
      </c>
      <c r="E19" s="5" t="str">
        <f>'Table 1'!D20</f>
        <v>Anilines</v>
      </c>
      <c r="F19" s="5" t="str">
        <f>'Table 1'!E20</f>
        <v>D</v>
      </c>
      <c r="G19" s="5" t="str">
        <f>'Table 1'!F20</f>
        <v>p-(2,3-epoxypropoxy)-N,N-bis(2,3-epoxypropyl)aniline, m-(2,3-epoxypropoxy)-N,N-bis(2,3-epoxypropyl)aniline</v>
      </c>
      <c r="H19" s="18" t="str">
        <f>'Table 1'!G20</f>
        <v>71604-74-5</v>
      </c>
      <c r="I19" s="24" t="s">
        <v>93</v>
      </c>
      <c r="J19" s="30" t="s">
        <v>93</v>
      </c>
      <c r="K19" s="30" t="s">
        <v>93</v>
      </c>
      <c r="L19" s="30" t="s">
        <v>93</v>
      </c>
      <c r="M19" s="30" t="s">
        <v>93</v>
      </c>
      <c r="N19" s="30" t="s">
        <v>93</v>
      </c>
      <c r="O19" s="30" t="s">
        <v>93</v>
      </c>
      <c r="P19" s="30" t="s">
        <v>93</v>
      </c>
      <c r="Q19" s="30" t="s">
        <v>93</v>
      </c>
      <c r="R19" s="30" t="s">
        <v>93</v>
      </c>
      <c r="S19" s="30" t="s">
        <v>93</v>
      </c>
      <c r="T19" s="30" t="s">
        <v>93</v>
      </c>
      <c r="U19" s="30" t="s">
        <v>93</v>
      </c>
      <c r="V19" s="30" t="s">
        <v>93</v>
      </c>
      <c r="W19" s="30" t="s">
        <v>93</v>
      </c>
      <c r="X19" s="30" t="s">
        <v>93</v>
      </c>
      <c r="Y19" s="30" t="s">
        <v>93</v>
      </c>
      <c r="Z19" s="30" t="s">
        <v>93</v>
      </c>
      <c r="AA19" s="30" t="s">
        <v>93</v>
      </c>
      <c r="AB19" s="30" t="s">
        <v>93</v>
      </c>
      <c r="AC19" s="30" t="s">
        <v>93</v>
      </c>
      <c r="AD19" s="30" t="s">
        <v>93</v>
      </c>
      <c r="AE19" s="30" t="s">
        <v>93</v>
      </c>
      <c r="AF19" s="30" t="s">
        <v>93</v>
      </c>
      <c r="AG19" s="30" t="s">
        <v>93</v>
      </c>
      <c r="AH19" s="30" t="s">
        <v>93</v>
      </c>
      <c r="AI19" s="30" t="s">
        <v>93</v>
      </c>
      <c r="AJ19" s="30" t="s">
        <v>93</v>
      </c>
      <c r="AK19" s="30" t="s">
        <v>93</v>
      </c>
      <c r="AL19" s="30" t="s">
        <v>93</v>
      </c>
      <c r="AM19" s="30" t="s">
        <v>93</v>
      </c>
      <c r="AN19" s="30" t="s">
        <v>93</v>
      </c>
      <c r="AO19" s="31" t="s">
        <v>93</v>
      </c>
      <c r="AQ19" s="148" t="str">
        <f t="shared" ca="1" si="1"/>
        <v/>
      </c>
      <c r="AR19" s="148" t="str">
        <f t="shared" ca="1" si="2"/>
        <v/>
      </c>
      <c r="AS19" s="148" t="str">
        <f t="shared" ca="1" si="3"/>
        <v/>
      </c>
      <c r="AT19" s="148" t="str">
        <f t="shared" ca="1" si="4"/>
        <v/>
      </c>
    </row>
    <row r="20" spans="2:46" ht="13" x14ac:dyDescent="0.3">
      <c r="B20" s="21">
        <f t="shared" si="0"/>
        <v>0</v>
      </c>
      <c r="C20" s="5">
        <f>'Table 1'!B21</f>
        <v>0</v>
      </c>
      <c r="D20" s="5">
        <f>'Table 1'!C21</f>
        <v>1</v>
      </c>
      <c r="E20" s="5" t="str">
        <f>'Table 1'!D21</f>
        <v>Anilines</v>
      </c>
      <c r="F20" s="5" t="str">
        <f>'Table 1'!E21</f>
        <v>D</v>
      </c>
      <c r="G20" s="5" t="str">
        <f>'Table 1'!F21</f>
        <v>1,1'-(p-tolylimino)dipropan-2-ol</v>
      </c>
      <c r="H20" s="12" t="str">
        <f>'Table 1'!G21</f>
        <v>38668-48-3</v>
      </c>
      <c r="I20" s="24" t="s">
        <v>93</v>
      </c>
      <c r="J20" s="30" t="s">
        <v>93</v>
      </c>
      <c r="K20" s="30" t="s">
        <v>93</v>
      </c>
      <c r="L20" s="30" t="s">
        <v>93</v>
      </c>
      <c r="M20" s="30" t="s">
        <v>93</v>
      </c>
      <c r="N20" s="30" t="s">
        <v>93</v>
      </c>
      <c r="O20" s="30" t="s">
        <v>93</v>
      </c>
      <c r="P20" s="30" t="s">
        <v>93</v>
      </c>
      <c r="Q20" s="30" t="s">
        <v>93</v>
      </c>
      <c r="R20" s="30" t="s">
        <v>93</v>
      </c>
      <c r="S20" s="30" t="s">
        <v>93</v>
      </c>
      <c r="T20" s="30" t="s">
        <v>93</v>
      </c>
      <c r="U20" s="30" t="s">
        <v>93</v>
      </c>
      <c r="V20" s="30" t="s">
        <v>93</v>
      </c>
      <c r="W20" s="30" t="s">
        <v>93</v>
      </c>
      <c r="X20" s="30" t="s">
        <v>93</v>
      </c>
      <c r="Y20" s="30" t="s">
        <v>93</v>
      </c>
      <c r="Z20" s="30" t="s">
        <v>93</v>
      </c>
      <c r="AA20" s="30" t="s">
        <v>93</v>
      </c>
      <c r="AB20" s="30" t="s">
        <v>93</v>
      </c>
      <c r="AC20" s="30" t="s">
        <v>93</v>
      </c>
      <c r="AD20" s="30" t="s">
        <v>93</v>
      </c>
      <c r="AE20" s="30" t="s">
        <v>93</v>
      </c>
      <c r="AF20" s="30" t="s">
        <v>93</v>
      </c>
      <c r="AG20" s="30" t="s">
        <v>93</v>
      </c>
      <c r="AH20" s="30" t="s">
        <v>93</v>
      </c>
      <c r="AI20" s="30" t="s">
        <v>93</v>
      </c>
      <c r="AJ20" s="30" t="s">
        <v>93</v>
      </c>
      <c r="AK20" s="30" t="s">
        <v>93</v>
      </c>
      <c r="AL20" s="30" t="s">
        <v>93</v>
      </c>
      <c r="AM20" s="30" t="s">
        <v>93</v>
      </c>
      <c r="AN20" s="30" t="s">
        <v>93</v>
      </c>
      <c r="AO20" s="31" t="s">
        <v>93</v>
      </c>
      <c r="AQ20" s="148" t="str">
        <f t="shared" ca="1" si="1"/>
        <v/>
      </c>
      <c r="AR20" s="148" t="str">
        <f t="shared" ca="1" si="2"/>
        <v/>
      </c>
      <c r="AS20" s="148" t="str">
        <f t="shared" ca="1" si="3"/>
        <v/>
      </c>
      <c r="AT20" s="148" t="str">
        <f t="shared" ca="1" si="4"/>
        <v/>
      </c>
    </row>
    <row r="21" spans="2:46" ht="13" x14ac:dyDescent="0.3">
      <c r="B21" s="21">
        <f t="shared" si="0"/>
        <v>0</v>
      </c>
      <c r="C21" s="5">
        <f>'Table 1'!B22</f>
        <v>0</v>
      </c>
      <c r="D21" s="5">
        <f>'Table 1'!C22</f>
        <v>1</v>
      </c>
      <c r="E21" s="5" t="str">
        <f>'Table 1'!D22</f>
        <v>Anilines</v>
      </c>
      <c r="F21" s="5" t="str">
        <f>'Table 1'!E22</f>
        <v>D</v>
      </c>
      <c r="G21" s="5" t="str">
        <f>'Table 1'!F22</f>
        <v>dapsone</v>
      </c>
      <c r="H21" s="12" t="str">
        <f>'Table 1'!G22</f>
        <v>80-08-0</v>
      </c>
      <c r="I21" s="24" t="s">
        <v>93</v>
      </c>
      <c r="J21" s="30" t="s">
        <v>93</v>
      </c>
      <c r="K21" s="30" t="s">
        <v>93</v>
      </c>
      <c r="L21" s="30" t="s">
        <v>93</v>
      </c>
      <c r="M21" s="30" t="s">
        <v>93</v>
      </c>
      <c r="N21" s="30" t="s">
        <v>93</v>
      </c>
      <c r="O21" s="30" t="s">
        <v>93</v>
      </c>
      <c r="P21" s="30" t="s">
        <v>93</v>
      </c>
      <c r="Q21" s="30" t="s">
        <v>93</v>
      </c>
      <c r="R21" s="30" t="s">
        <v>93</v>
      </c>
      <c r="S21" s="30" t="s">
        <v>93</v>
      </c>
      <c r="T21" s="30" t="s">
        <v>93</v>
      </c>
      <c r="U21" s="30" t="s">
        <v>93</v>
      </c>
      <c r="V21" s="30" t="s">
        <v>93</v>
      </c>
      <c r="W21" s="30" t="s">
        <v>93</v>
      </c>
      <c r="X21" s="30" t="s">
        <v>93</v>
      </c>
      <c r="Y21" s="30" t="s">
        <v>93</v>
      </c>
      <c r="Z21" s="30" t="s">
        <v>93</v>
      </c>
      <c r="AA21" s="30" t="s">
        <v>93</v>
      </c>
      <c r="AB21" s="30" t="s">
        <v>93</v>
      </c>
      <c r="AC21" s="30" t="s">
        <v>93</v>
      </c>
      <c r="AD21" s="30" t="s">
        <v>93</v>
      </c>
      <c r="AE21" s="30" t="s">
        <v>93</v>
      </c>
      <c r="AF21" s="30" t="s">
        <v>93</v>
      </c>
      <c r="AG21" s="30" t="s">
        <v>93</v>
      </c>
      <c r="AH21" s="30" t="s">
        <v>93</v>
      </c>
      <c r="AI21" s="30" t="s">
        <v>93</v>
      </c>
      <c r="AJ21" s="30" t="s">
        <v>93</v>
      </c>
      <c r="AK21" s="30" t="s">
        <v>93</v>
      </c>
      <c r="AL21" s="30" t="s">
        <v>93</v>
      </c>
      <c r="AM21" s="30" t="s">
        <v>93</v>
      </c>
      <c r="AN21" s="30" t="s">
        <v>93</v>
      </c>
      <c r="AO21" s="31" t="s">
        <v>93</v>
      </c>
      <c r="AQ21" s="148" t="str">
        <f t="shared" ca="1" si="1"/>
        <v/>
      </c>
      <c r="AR21" s="148" t="str">
        <f t="shared" ca="1" si="2"/>
        <v/>
      </c>
      <c r="AS21" s="148" t="str">
        <f t="shared" ca="1" si="3"/>
        <v/>
      </c>
      <c r="AT21" s="148" t="str">
        <f t="shared" ca="1" si="4"/>
        <v/>
      </c>
    </row>
    <row r="22" spans="2:46" ht="13" x14ac:dyDescent="0.3">
      <c r="B22" s="21">
        <f t="shared" si="0"/>
        <v>0</v>
      </c>
      <c r="C22" s="5">
        <f>'Table 1'!B23</f>
        <v>0</v>
      </c>
      <c r="D22" s="5">
        <f>'Table 1'!C23</f>
        <v>1</v>
      </c>
      <c r="E22" s="5" t="str">
        <f>'Table 1'!D23</f>
        <v>Anilines</v>
      </c>
      <c r="F22" s="5" t="str">
        <f>'Table 1'!E23</f>
        <v>E</v>
      </c>
      <c r="G22" s="5" t="str">
        <f>'Table 1'!F23</f>
        <v>other unspecified/ unidentified aniline compounds</v>
      </c>
      <c r="H22" s="12">
        <f>'Table 1'!G23</f>
        <v>0</v>
      </c>
      <c r="I22" s="24" t="s">
        <v>93</v>
      </c>
      <c r="J22" s="30" t="s">
        <v>93</v>
      </c>
      <c r="K22" s="30" t="s">
        <v>93</v>
      </c>
      <c r="L22" s="30" t="s">
        <v>93</v>
      </c>
      <c r="M22" s="30" t="s">
        <v>93</v>
      </c>
      <c r="N22" s="30" t="s">
        <v>93</v>
      </c>
      <c r="O22" s="30" t="s">
        <v>93</v>
      </c>
      <c r="P22" s="30" t="s">
        <v>93</v>
      </c>
      <c r="Q22" s="30" t="s">
        <v>93</v>
      </c>
      <c r="R22" s="30" t="s">
        <v>93</v>
      </c>
      <c r="S22" s="30" t="s">
        <v>93</v>
      </c>
      <c r="T22" s="30" t="s">
        <v>93</v>
      </c>
      <c r="U22" s="30" t="s">
        <v>93</v>
      </c>
      <c r="V22" s="30" t="s">
        <v>93</v>
      </c>
      <c r="W22" s="30" t="s">
        <v>93</v>
      </c>
      <c r="X22" s="30" t="s">
        <v>93</v>
      </c>
      <c r="Y22" s="30" t="s">
        <v>93</v>
      </c>
      <c r="Z22" s="30" t="s">
        <v>93</v>
      </c>
      <c r="AA22" s="30" t="s">
        <v>93</v>
      </c>
      <c r="AB22" s="30" t="s">
        <v>93</v>
      </c>
      <c r="AC22" s="30" t="s">
        <v>93</v>
      </c>
      <c r="AD22" s="30" t="s">
        <v>93</v>
      </c>
      <c r="AE22" s="30" t="s">
        <v>93</v>
      </c>
      <c r="AF22" s="30" t="s">
        <v>93</v>
      </c>
      <c r="AG22" s="30" t="s">
        <v>93</v>
      </c>
      <c r="AH22" s="30" t="s">
        <v>93</v>
      </c>
      <c r="AI22" s="30" t="s">
        <v>93</v>
      </c>
      <c r="AJ22" s="30" t="s">
        <v>93</v>
      </c>
      <c r="AK22" s="30" t="s">
        <v>93</v>
      </c>
      <c r="AL22" s="30" t="s">
        <v>93</v>
      </c>
      <c r="AM22" s="30" t="s">
        <v>93</v>
      </c>
      <c r="AN22" s="30" t="s">
        <v>93</v>
      </c>
      <c r="AO22" s="31" t="s">
        <v>93</v>
      </c>
      <c r="AQ22" s="148" t="str">
        <f t="shared" ca="1" si="1"/>
        <v/>
      </c>
      <c r="AR22" s="148" t="str">
        <f t="shared" ca="1" si="2"/>
        <v/>
      </c>
      <c r="AS22" s="148" t="str">
        <f t="shared" ca="1" si="3"/>
        <v/>
      </c>
      <c r="AT22" s="148" t="str">
        <f t="shared" ca="1" si="4"/>
        <v/>
      </c>
    </row>
  </sheetData>
  <autoFilter ref="A2:H22" xr:uid="{FCE91314-1CFC-4228-BD80-F91782A05E1F}"/>
  <mergeCells count="3">
    <mergeCell ref="I1:N1"/>
    <mergeCell ref="O1:AO1"/>
    <mergeCell ref="AQ1:AT1"/>
  </mergeCells>
  <conditionalFormatting sqref="AQ3:AT22">
    <cfRule type="cellIs" dxfId="3" priority="1" operator="equal">
      <formula>"Forthcoming"</formula>
    </cfRule>
  </conditionalFormatting>
  <hyperlinks>
    <hyperlink ref="B1" location="'Table 2'!A1" display="Back to map" xr:uid="{2515D31A-F74F-483C-A404-15C56FA63687}"/>
    <hyperlink ref="I7" r:id="rId1" xr:uid="{2516CD58-B787-4F8F-8B8B-76A0901BA2A3}"/>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177CCC-DA6F-43AF-9A10-7F6118980884}">
  <dimension ref="A1:AS22"/>
  <sheetViews>
    <sheetView showZeros="0" workbookViewId="0">
      <pane xSplit="8" ySplit="2" topLeftCell="I3" activePane="bottomRight" state="frozen"/>
      <selection activeCell="C1" sqref="C1"/>
      <selection pane="topRight" activeCell="C1" sqref="C1"/>
      <selection pane="bottomLeft" activeCell="C1" sqref="C1"/>
      <selection pane="bottomRight" activeCell="I3" sqref="I3"/>
    </sheetView>
  </sheetViews>
  <sheetFormatPr defaultRowHeight="12.5" x14ac:dyDescent="0.25"/>
  <cols>
    <col min="3" max="4" width="0" hidden="1" customWidth="1"/>
    <col min="9" max="10" width="10.81640625" customWidth="1"/>
    <col min="14" max="14" width="10.54296875" customWidth="1"/>
    <col min="23" max="23" width="10.81640625" customWidth="1"/>
    <col min="24" max="24" width="10.26953125" customWidth="1"/>
    <col min="25" max="25" width="10.54296875" customWidth="1"/>
    <col min="30" max="30" width="10.54296875" customWidth="1"/>
    <col min="34" max="37" width="9.7265625" customWidth="1"/>
    <col min="41" max="41" width="10.453125" customWidth="1"/>
    <col min="42" max="42" width="10.81640625" customWidth="1"/>
  </cols>
  <sheetData>
    <row r="1" spans="1:45" ht="54.5" thickBot="1" x14ac:dyDescent="0.55000000000000004">
      <c r="B1" s="53" t="s">
        <v>542</v>
      </c>
      <c r="C1" s="2"/>
      <c r="D1" s="2"/>
      <c r="E1" s="1" t="s">
        <v>36</v>
      </c>
      <c r="F1" s="2"/>
      <c r="G1" s="2"/>
      <c r="H1" s="2"/>
      <c r="I1" s="201" t="s">
        <v>15</v>
      </c>
      <c r="J1" s="202"/>
      <c r="K1" s="202"/>
      <c r="L1" s="202"/>
      <c r="M1" s="203"/>
      <c r="N1" s="194" t="s">
        <v>16</v>
      </c>
      <c r="O1" s="195"/>
      <c r="P1" s="195"/>
      <c r="Q1" s="195"/>
      <c r="R1" s="195"/>
      <c r="S1" s="195"/>
      <c r="T1" s="204" t="s">
        <v>17</v>
      </c>
      <c r="U1" s="205"/>
      <c r="V1" s="206" t="s">
        <v>18</v>
      </c>
      <c r="W1" s="207"/>
      <c r="X1" s="207"/>
      <c r="Y1" s="207"/>
      <c r="Z1" s="207"/>
      <c r="AA1" s="207"/>
      <c r="AB1" s="207"/>
      <c r="AC1" s="207"/>
      <c r="AD1" s="207"/>
      <c r="AE1" s="207"/>
      <c r="AF1" s="207"/>
      <c r="AG1" s="207"/>
      <c r="AH1" s="207"/>
      <c r="AI1" s="207"/>
      <c r="AJ1" s="207"/>
      <c r="AK1" s="207"/>
      <c r="AL1" s="207"/>
      <c r="AM1" s="207"/>
      <c r="AN1" s="207"/>
      <c r="AO1" s="207"/>
      <c r="AP1" s="208"/>
      <c r="AS1" s="150" t="s">
        <v>656</v>
      </c>
    </row>
    <row r="2" spans="1:45" ht="78.5" thickBot="1" x14ac:dyDescent="0.3">
      <c r="B2" s="52" t="s">
        <v>34</v>
      </c>
      <c r="C2" s="8" t="str">
        <f>'Table 1'!B3</f>
        <v>Duplicate?</v>
      </c>
      <c r="D2" s="8" t="str">
        <f>'Table 1'!C3</f>
        <v>List</v>
      </c>
      <c r="E2" s="8" t="str">
        <f>'Table 1'!D3</f>
        <v>Substance Group</v>
      </c>
      <c r="F2" s="8" t="str">
        <f>'Table 1'!E3</f>
        <v>Category</v>
      </c>
      <c r="G2" s="8" t="str">
        <f>'Table 1'!F3</f>
        <v>Substance name</v>
      </c>
      <c r="H2" s="19" t="str">
        <f>'Table 1'!G3</f>
        <v>CASNo.</v>
      </c>
      <c r="I2" s="32" t="s">
        <v>213</v>
      </c>
      <c r="J2" s="33" t="s">
        <v>214</v>
      </c>
      <c r="K2" s="33" t="s">
        <v>215</v>
      </c>
      <c r="L2" s="33" t="s">
        <v>216</v>
      </c>
      <c r="M2" s="34" t="s">
        <v>217</v>
      </c>
      <c r="N2" s="25" t="s">
        <v>218</v>
      </c>
      <c r="O2" s="26" t="s">
        <v>219</v>
      </c>
      <c r="P2" s="26" t="s">
        <v>220</v>
      </c>
      <c r="Q2" s="26" t="s">
        <v>221</v>
      </c>
      <c r="R2" s="26" t="s">
        <v>222</v>
      </c>
      <c r="S2" s="35" t="s">
        <v>178</v>
      </c>
      <c r="T2" s="25" t="s">
        <v>223</v>
      </c>
      <c r="U2" s="27" t="s">
        <v>224</v>
      </c>
      <c r="V2" s="25" t="s">
        <v>225</v>
      </c>
      <c r="W2" s="26" t="s">
        <v>226</v>
      </c>
      <c r="X2" s="26" t="s">
        <v>227</v>
      </c>
      <c r="Y2" s="26" t="s">
        <v>228</v>
      </c>
      <c r="Z2" s="26" t="s">
        <v>185</v>
      </c>
      <c r="AA2" s="26" t="s">
        <v>229</v>
      </c>
      <c r="AB2" s="26" t="s">
        <v>178</v>
      </c>
      <c r="AC2" s="26" t="s">
        <v>230</v>
      </c>
      <c r="AD2" s="146" t="s">
        <v>231</v>
      </c>
      <c r="AE2" s="26" t="s">
        <v>232</v>
      </c>
      <c r="AF2" s="26" t="s">
        <v>233</v>
      </c>
      <c r="AG2" s="26" t="s">
        <v>234</v>
      </c>
      <c r="AH2" s="26" t="s">
        <v>235</v>
      </c>
      <c r="AI2" s="26" t="s">
        <v>236</v>
      </c>
      <c r="AJ2" s="26" t="s">
        <v>237</v>
      </c>
      <c r="AK2" s="26" t="s">
        <v>238</v>
      </c>
      <c r="AL2" s="26" t="s">
        <v>239</v>
      </c>
      <c r="AM2" s="26" t="s">
        <v>240</v>
      </c>
      <c r="AN2" s="26" t="s">
        <v>241</v>
      </c>
      <c r="AO2" s="26" t="s">
        <v>242</v>
      </c>
      <c r="AP2" s="27" t="s">
        <v>227</v>
      </c>
      <c r="AS2" s="146" t="str">
        <f>AD2</f>
        <v>Start of public consultation</v>
      </c>
    </row>
    <row r="3" spans="1:45" ht="13" x14ac:dyDescent="0.3">
      <c r="B3" s="21">
        <f>IF(COUNTIF(I3:AP3,"-")&lt;COUNTA(I3:AP3),1,0)</f>
        <v>1</v>
      </c>
      <c r="C3" s="5">
        <f>'Table 1'!B4</f>
        <v>0</v>
      </c>
      <c r="D3" s="5">
        <f>'Table 1'!C4</f>
        <v>1</v>
      </c>
      <c r="E3" s="5" t="str">
        <f>'Table 1'!D4</f>
        <v>Anilines</v>
      </c>
      <c r="F3" s="5" t="str">
        <f>'Table 1'!E4</f>
        <v>A</v>
      </c>
      <c r="G3" s="5" t="str">
        <f>'Table 1'!F4</f>
        <v>MOCA</v>
      </c>
      <c r="H3" s="12" t="str">
        <f>'Table 1'!G4</f>
        <v>101-14-4</v>
      </c>
      <c r="I3" s="22" t="s">
        <v>243</v>
      </c>
      <c r="J3" s="28" t="s">
        <v>244</v>
      </c>
      <c r="K3" s="28" t="s">
        <v>245</v>
      </c>
      <c r="L3" s="28" t="s">
        <v>206</v>
      </c>
      <c r="M3" s="28" t="s">
        <v>245</v>
      </c>
      <c r="N3" s="28" t="s">
        <v>246</v>
      </c>
      <c r="O3" s="172" t="s">
        <v>247</v>
      </c>
      <c r="P3" s="172" t="s">
        <v>248</v>
      </c>
      <c r="Q3" s="172" t="s">
        <v>249</v>
      </c>
      <c r="R3" s="172" t="s">
        <v>250</v>
      </c>
      <c r="S3" s="28" t="s">
        <v>206</v>
      </c>
      <c r="T3" s="28">
        <v>0</v>
      </c>
      <c r="U3" s="28" t="s">
        <v>251</v>
      </c>
      <c r="V3" s="28" t="s">
        <v>252</v>
      </c>
      <c r="W3" s="28" t="s">
        <v>253</v>
      </c>
      <c r="X3" s="28" t="s">
        <v>254</v>
      </c>
      <c r="Y3" s="28" t="s">
        <v>254</v>
      </c>
      <c r="Z3" s="28" t="s">
        <v>206</v>
      </c>
      <c r="AA3" s="28" t="s">
        <v>211</v>
      </c>
      <c r="AB3" s="28" t="s">
        <v>206</v>
      </c>
      <c r="AC3" s="28" t="s">
        <v>245</v>
      </c>
      <c r="AD3" s="28" t="s">
        <v>255</v>
      </c>
      <c r="AE3" s="28" t="s">
        <v>256</v>
      </c>
      <c r="AF3" s="172" t="s">
        <v>257</v>
      </c>
      <c r="AG3" s="172" t="s">
        <v>258</v>
      </c>
      <c r="AH3" s="28" t="s">
        <v>259</v>
      </c>
      <c r="AI3" s="172" t="s">
        <v>260</v>
      </c>
      <c r="AJ3" s="28" t="s">
        <v>261</v>
      </c>
      <c r="AK3" s="172" t="s">
        <v>262</v>
      </c>
      <c r="AL3" s="28" t="s">
        <v>206</v>
      </c>
      <c r="AM3" s="28" t="s">
        <v>206</v>
      </c>
      <c r="AN3" s="28" t="s">
        <v>206</v>
      </c>
      <c r="AO3" s="28" t="s">
        <v>246</v>
      </c>
      <c r="AP3" s="29" t="s">
        <v>246</v>
      </c>
      <c r="AS3" s="148" t="str">
        <f ca="1">IFERROR(IF(_xlfn.DAYS(AD3,NOW())&gt;0,"Forthcoming","Passed"),"")</f>
        <v>Passed</v>
      </c>
    </row>
    <row r="4" spans="1:45" ht="13" x14ac:dyDescent="0.3">
      <c r="B4" s="21">
        <f t="shared" ref="B4:B22" si="0">IF(COUNTIF(I4:AP4,"-")&lt;COUNTA(I4:AP4),1,0)</f>
        <v>1</v>
      </c>
      <c r="C4" s="5">
        <f>'Table 1'!B5</f>
        <v>0</v>
      </c>
      <c r="D4" s="5">
        <f>'Table 1'!C5</f>
        <v>1</v>
      </c>
      <c r="E4" s="5" t="str">
        <f>'Table 1'!D5</f>
        <v>Anilines</v>
      </c>
      <c r="F4" s="5" t="str">
        <f>'Table 1'!E5</f>
        <v>A</v>
      </c>
      <c r="G4" s="5" t="str">
        <f>'Table 1'!F5</f>
        <v>MDA</v>
      </c>
      <c r="H4" s="12" t="str">
        <f>'Table 1'!G5</f>
        <v>101-77-9</v>
      </c>
      <c r="I4" s="24" t="s">
        <v>263</v>
      </c>
      <c r="J4" s="30" t="s">
        <v>264</v>
      </c>
      <c r="K4" s="30" t="s">
        <v>245</v>
      </c>
      <c r="L4" s="30" t="s">
        <v>206</v>
      </c>
      <c r="M4" s="30" t="s">
        <v>245</v>
      </c>
      <c r="N4" s="30" t="s">
        <v>265</v>
      </c>
      <c r="O4" s="170" t="s">
        <v>266</v>
      </c>
      <c r="P4" s="170" t="s">
        <v>267</v>
      </c>
      <c r="Q4" s="170" t="s">
        <v>268</v>
      </c>
      <c r="R4" s="170" t="s">
        <v>269</v>
      </c>
      <c r="S4" s="30" t="s">
        <v>206</v>
      </c>
      <c r="T4" s="30">
        <v>0</v>
      </c>
      <c r="U4" s="30" t="s">
        <v>270</v>
      </c>
      <c r="V4" s="30" t="s">
        <v>252</v>
      </c>
      <c r="W4" s="30" t="s">
        <v>271</v>
      </c>
      <c r="X4" s="30" t="s">
        <v>272</v>
      </c>
      <c r="Y4" s="30" t="s">
        <v>272</v>
      </c>
      <c r="Z4" s="30" t="s">
        <v>206</v>
      </c>
      <c r="AA4" s="30" t="s">
        <v>273</v>
      </c>
      <c r="AB4" s="30" t="s">
        <v>206</v>
      </c>
      <c r="AC4" s="30" t="s">
        <v>245</v>
      </c>
      <c r="AD4" s="30" t="s">
        <v>274</v>
      </c>
      <c r="AE4" s="30" t="s">
        <v>275</v>
      </c>
      <c r="AF4" s="170" t="s">
        <v>276</v>
      </c>
      <c r="AG4" s="170" t="s">
        <v>277</v>
      </c>
      <c r="AH4" s="30" t="s">
        <v>278</v>
      </c>
      <c r="AI4" s="170" t="s">
        <v>279</v>
      </c>
      <c r="AJ4" s="30" t="s">
        <v>280</v>
      </c>
      <c r="AK4" s="170" t="s">
        <v>281</v>
      </c>
      <c r="AL4" s="30" t="s">
        <v>206</v>
      </c>
      <c r="AM4" s="30" t="s">
        <v>206</v>
      </c>
      <c r="AN4" s="30" t="s">
        <v>206</v>
      </c>
      <c r="AO4" s="30" t="s">
        <v>265</v>
      </c>
      <c r="AP4" s="31" t="s">
        <v>265</v>
      </c>
      <c r="AS4" s="148" t="str">
        <f t="shared" ref="AS4:AS22" ca="1" si="1">IFERROR(IF(_xlfn.DAYS(AD4,NOW())&gt;0,"Forthcoming","Passed"),"")</f>
        <v>Passed</v>
      </c>
    </row>
    <row r="5" spans="1:45" ht="13" x14ac:dyDescent="0.3">
      <c r="B5" s="21">
        <f t="shared" si="0"/>
        <v>1</v>
      </c>
      <c r="C5" s="5">
        <f>'Table 1'!B6</f>
        <v>0</v>
      </c>
      <c r="D5" s="5">
        <f>'Table 1'!C6</f>
        <v>1</v>
      </c>
      <c r="E5" s="5" t="str">
        <f>'Table 1'!D6</f>
        <v>Anilines</v>
      </c>
      <c r="F5" s="5" t="str">
        <f>'Table 1'!E6</f>
        <v>B</v>
      </c>
      <c r="G5" s="5" t="str">
        <f>'Table 1'!F6</f>
        <v>o-toluidine</v>
      </c>
      <c r="H5" s="12" t="str">
        <f>'Table 1'!G6</f>
        <v>95-53-4</v>
      </c>
      <c r="I5" s="24" t="s">
        <v>93</v>
      </c>
      <c r="J5" s="30" t="s">
        <v>93</v>
      </c>
      <c r="K5" s="30" t="s">
        <v>93</v>
      </c>
      <c r="L5" s="30" t="s">
        <v>93</v>
      </c>
      <c r="M5" s="30" t="s">
        <v>245</v>
      </c>
      <c r="N5" s="30" t="s">
        <v>282</v>
      </c>
      <c r="O5" s="170" t="s">
        <v>283</v>
      </c>
      <c r="P5" s="170" t="s">
        <v>284</v>
      </c>
      <c r="Q5" s="170" t="s">
        <v>285</v>
      </c>
      <c r="R5" s="170" t="s">
        <v>286</v>
      </c>
      <c r="S5" s="30" t="s">
        <v>206</v>
      </c>
      <c r="T5" s="30">
        <v>0</v>
      </c>
      <c r="U5" s="30" t="s">
        <v>287</v>
      </c>
      <c r="V5" s="30" t="s">
        <v>252</v>
      </c>
      <c r="W5" s="30" t="s">
        <v>288</v>
      </c>
      <c r="X5" s="30" t="s">
        <v>289</v>
      </c>
      <c r="Y5" s="30" t="s">
        <v>289</v>
      </c>
      <c r="Z5" s="30" t="s">
        <v>206</v>
      </c>
      <c r="AA5" s="30" t="s">
        <v>211</v>
      </c>
      <c r="AB5" s="30" t="s">
        <v>206</v>
      </c>
      <c r="AC5" s="30" t="s">
        <v>245</v>
      </c>
      <c r="AD5" s="30" t="s">
        <v>290</v>
      </c>
      <c r="AE5" s="30" t="s">
        <v>291</v>
      </c>
      <c r="AF5" s="170" t="s">
        <v>292</v>
      </c>
      <c r="AG5" s="170" t="s">
        <v>293</v>
      </c>
      <c r="AH5" s="30" t="s">
        <v>206</v>
      </c>
      <c r="AI5" s="30"/>
      <c r="AJ5" s="30" t="s">
        <v>206</v>
      </c>
      <c r="AK5" s="170" t="s">
        <v>294</v>
      </c>
      <c r="AL5" s="30" t="s">
        <v>206</v>
      </c>
      <c r="AM5" s="30" t="s">
        <v>206</v>
      </c>
      <c r="AN5" s="30" t="s">
        <v>206</v>
      </c>
      <c r="AO5" s="30" t="s">
        <v>282</v>
      </c>
      <c r="AP5" s="31" t="s">
        <v>282</v>
      </c>
      <c r="AS5" s="148" t="str">
        <f t="shared" ca="1" si="1"/>
        <v>Passed</v>
      </c>
    </row>
    <row r="6" spans="1:45" ht="13" x14ac:dyDescent="0.3">
      <c r="B6" s="21">
        <f t="shared" si="0"/>
        <v>0</v>
      </c>
      <c r="C6" s="5">
        <f>'Table 1'!B7</f>
        <v>0</v>
      </c>
      <c r="D6" s="5">
        <f>'Table 1'!C7</f>
        <v>1</v>
      </c>
      <c r="E6" s="5" t="str">
        <f>'Table 1'!D7</f>
        <v>Anilines</v>
      </c>
      <c r="F6" s="5" t="str">
        <f>'Table 1'!E7</f>
        <v>B</v>
      </c>
      <c r="G6" s="5" t="str">
        <f>'Table 1'!F7</f>
        <v xml:space="preserve">Aniline  </v>
      </c>
      <c r="H6" s="12" t="str">
        <f>'Table 1'!G7</f>
        <v>62-53-3</v>
      </c>
      <c r="I6" s="24" t="s">
        <v>93</v>
      </c>
      <c r="J6" s="30" t="s">
        <v>93</v>
      </c>
      <c r="K6" s="30" t="s">
        <v>93</v>
      </c>
      <c r="L6" s="30" t="s">
        <v>93</v>
      </c>
      <c r="M6" s="30" t="s">
        <v>93</v>
      </c>
      <c r="N6" s="30" t="s">
        <v>93</v>
      </c>
      <c r="O6" s="30" t="s">
        <v>93</v>
      </c>
      <c r="P6" s="30" t="s">
        <v>93</v>
      </c>
      <c r="Q6" s="30" t="s">
        <v>93</v>
      </c>
      <c r="R6" s="30" t="s">
        <v>93</v>
      </c>
      <c r="S6" s="30" t="s">
        <v>93</v>
      </c>
      <c r="T6" s="30" t="s">
        <v>93</v>
      </c>
      <c r="U6" s="30" t="s">
        <v>93</v>
      </c>
      <c r="V6" s="30" t="s">
        <v>93</v>
      </c>
      <c r="W6" s="30" t="s">
        <v>93</v>
      </c>
      <c r="X6" s="30" t="s">
        <v>93</v>
      </c>
      <c r="Y6" s="30" t="s">
        <v>93</v>
      </c>
      <c r="Z6" s="30" t="s">
        <v>93</v>
      </c>
      <c r="AA6" s="30" t="s">
        <v>93</v>
      </c>
      <c r="AB6" s="30" t="s">
        <v>93</v>
      </c>
      <c r="AC6" s="30" t="s">
        <v>93</v>
      </c>
      <c r="AD6" s="30" t="s">
        <v>93</v>
      </c>
      <c r="AE6" s="30" t="s">
        <v>93</v>
      </c>
      <c r="AF6" s="30" t="s">
        <v>93</v>
      </c>
      <c r="AG6" s="30" t="s">
        <v>93</v>
      </c>
      <c r="AH6" s="30" t="s">
        <v>93</v>
      </c>
      <c r="AI6" s="30" t="s">
        <v>93</v>
      </c>
      <c r="AJ6" s="30" t="s">
        <v>93</v>
      </c>
      <c r="AK6" s="30" t="s">
        <v>93</v>
      </c>
      <c r="AL6" s="30" t="s">
        <v>93</v>
      </c>
      <c r="AM6" s="30" t="s">
        <v>93</v>
      </c>
      <c r="AN6" s="30" t="s">
        <v>93</v>
      </c>
      <c r="AO6" s="30" t="s">
        <v>93</v>
      </c>
      <c r="AP6" s="31" t="s">
        <v>93</v>
      </c>
      <c r="AS6" s="148" t="str">
        <f t="shared" ca="1" si="1"/>
        <v/>
      </c>
    </row>
    <row r="7" spans="1:45" ht="13" x14ac:dyDescent="0.3">
      <c r="A7" s="55" t="s">
        <v>545</v>
      </c>
      <c r="B7" s="21">
        <f t="shared" si="0"/>
        <v>0</v>
      </c>
      <c r="C7" s="5">
        <f>'Table 1'!B8</f>
        <v>0</v>
      </c>
      <c r="D7" s="5">
        <f>'Table 1'!C8</f>
        <v>1</v>
      </c>
      <c r="E7" s="5" t="str">
        <f>'Table 1'!D8</f>
        <v>Anilines</v>
      </c>
      <c r="F7" s="5" t="str">
        <f>'Table 1'!E8</f>
        <v>B</v>
      </c>
      <c r="G7" s="5" t="str">
        <f>'Table 1'!F8</f>
        <v>diisocyanates (mDI/TDI)</v>
      </c>
      <c r="H7" s="12" t="str">
        <f>'Table 1'!G8</f>
        <v>101-68-8</v>
      </c>
      <c r="I7" s="24" t="s">
        <v>93</v>
      </c>
      <c r="J7" s="30" t="s">
        <v>93</v>
      </c>
      <c r="K7" s="30" t="s">
        <v>93</v>
      </c>
      <c r="L7" s="30" t="s">
        <v>93</v>
      </c>
      <c r="M7" s="30" t="s">
        <v>93</v>
      </c>
      <c r="N7" s="30" t="s">
        <v>93</v>
      </c>
      <c r="O7" s="30" t="s">
        <v>93</v>
      </c>
      <c r="P7" s="30" t="s">
        <v>93</v>
      </c>
      <c r="Q7" s="30" t="s">
        <v>93</v>
      </c>
      <c r="R7" s="30" t="s">
        <v>93</v>
      </c>
      <c r="S7" s="30" t="s">
        <v>93</v>
      </c>
      <c r="T7" s="30" t="s">
        <v>93</v>
      </c>
      <c r="U7" s="30" t="s">
        <v>93</v>
      </c>
      <c r="V7" s="30" t="s">
        <v>93</v>
      </c>
      <c r="W7" s="30" t="s">
        <v>93</v>
      </c>
      <c r="X7" s="30" t="s">
        <v>93</v>
      </c>
      <c r="Y7" s="30" t="s">
        <v>93</v>
      </c>
      <c r="Z7" s="30" t="s">
        <v>93</v>
      </c>
      <c r="AA7" s="30" t="s">
        <v>93</v>
      </c>
      <c r="AB7" s="30" t="s">
        <v>93</v>
      </c>
      <c r="AC7" s="30" t="s">
        <v>93</v>
      </c>
      <c r="AD7" s="30" t="s">
        <v>93</v>
      </c>
      <c r="AE7" s="30" t="s">
        <v>93</v>
      </c>
      <c r="AF7" s="30" t="s">
        <v>93</v>
      </c>
      <c r="AG7" s="30" t="s">
        <v>93</v>
      </c>
      <c r="AH7" s="30" t="s">
        <v>93</v>
      </c>
      <c r="AI7" s="30" t="s">
        <v>93</v>
      </c>
      <c r="AJ7" s="30" t="s">
        <v>93</v>
      </c>
      <c r="AK7" s="30" t="s">
        <v>93</v>
      </c>
      <c r="AL7" s="30" t="s">
        <v>93</v>
      </c>
      <c r="AM7" s="30" t="s">
        <v>93</v>
      </c>
      <c r="AN7" s="30" t="s">
        <v>93</v>
      </c>
      <c r="AO7" s="30" t="s">
        <v>93</v>
      </c>
      <c r="AP7" s="31" t="s">
        <v>93</v>
      </c>
      <c r="AS7" s="148" t="str">
        <f t="shared" ca="1" si="1"/>
        <v/>
      </c>
    </row>
    <row r="8" spans="1:45" ht="13" x14ac:dyDescent="0.3">
      <c r="A8" s="55" t="s">
        <v>545</v>
      </c>
      <c r="B8" s="21">
        <f t="shared" si="0"/>
        <v>0</v>
      </c>
      <c r="C8" s="5" t="str">
        <f>'Table 1'!B9</f>
        <v>Y</v>
      </c>
      <c r="D8" s="5">
        <f>'Table 1'!C9</f>
        <v>1</v>
      </c>
      <c r="E8" s="5" t="str">
        <f>'Table 1'!D9</f>
        <v>Anilines</v>
      </c>
      <c r="F8" s="5" t="str">
        <f>'Table 1'!E9</f>
        <v>B</v>
      </c>
      <c r="G8" s="5" t="str">
        <f>'Table 1'!F9</f>
        <v>diisocyanates (mDI/TDI)</v>
      </c>
      <c r="H8" s="18" t="str">
        <f>'Table 1'!G9</f>
        <v>584-84-9</v>
      </c>
      <c r="I8" s="24" t="s">
        <v>93</v>
      </c>
      <c r="J8" s="30" t="s">
        <v>93</v>
      </c>
      <c r="K8" s="30" t="s">
        <v>93</v>
      </c>
      <c r="L8" s="30" t="s">
        <v>93</v>
      </c>
      <c r="M8" s="30" t="s">
        <v>93</v>
      </c>
      <c r="N8" s="30" t="s">
        <v>93</v>
      </c>
      <c r="O8" s="30" t="s">
        <v>93</v>
      </c>
      <c r="P8" s="30" t="s">
        <v>93</v>
      </c>
      <c r="Q8" s="30" t="s">
        <v>93</v>
      </c>
      <c r="R8" s="30" t="s">
        <v>93</v>
      </c>
      <c r="S8" s="30" t="s">
        <v>93</v>
      </c>
      <c r="T8" s="30" t="s">
        <v>93</v>
      </c>
      <c r="U8" s="30" t="s">
        <v>93</v>
      </c>
      <c r="V8" s="30" t="s">
        <v>93</v>
      </c>
      <c r="W8" s="30" t="s">
        <v>93</v>
      </c>
      <c r="X8" s="30" t="s">
        <v>93</v>
      </c>
      <c r="Y8" s="30" t="s">
        <v>93</v>
      </c>
      <c r="Z8" s="30" t="s">
        <v>93</v>
      </c>
      <c r="AA8" s="30" t="s">
        <v>93</v>
      </c>
      <c r="AB8" s="30" t="s">
        <v>93</v>
      </c>
      <c r="AC8" s="30" t="s">
        <v>93</v>
      </c>
      <c r="AD8" s="30" t="s">
        <v>93</v>
      </c>
      <c r="AE8" s="30" t="s">
        <v>93</v>
      </c>
      <c r="AF8" s="30" t="s">
        <v>93</v>
      </c>
      <c r="AG8" s="30" t="s">
        <v>93</v>
      </c>
      <c r="AH8" s="30" t="s">
        <v>93</v>
      </c>
      <c r="AI8" s="30" t="s">
        <v>93</v>
      </c>
      <c r="AJ8" s="30" t="s">
        <v>93</v>
      </c>
      <c r="AK8" s="30" t="s">
        <v>93</v>
      </c>
      <c r="AL8" s="30" t="s">
        <v>93</v>
      </c>
      <c r="AM8" s="30" t="s">
        <v>93</v>
      </c>
      <c r="AN8" s="30" t="s">
        <v>93</v>
      </c>
      <c r="AO8" s="30" t="s">
        <v>93</v>
      </c>
      <c r="AP8" s="31" t="s">
        <v>93</v>
      </c>
      <c r="AS8" s="148" t="str">
        <f t="shared" ca="1" si="1"/>
        <v/>
      </c>
    </row>
    <row r="9" spans="1:45" ht="13" x14ac:dyDescent="0.3">
      <c r="A9" s="55" t="s">
        <v>545</v>
      </c>
      <c r="B9" s="21">
        <f t="shared" si="0"/>
        <v>0</v>
      </c>
      <c r="C9" s="5" t="str">
        <f>'Table 1'!B10</f>
        <v>Y</v>
      </c>
      <c r="D9" s="5">
        <f>'Table 1'!C10</f>
        <v>1</v>
      </c>
      <c r="E9" s="5" t="str">
        <f>'Table 1'!D10</f>
        <v>Anilines</v>
      </c>
      <c r="F9" s="5" t="str">
        <f>'Table 1'!E10</f>
        <v>B</v>
      </c>
      <c r="G9" s="5" t="str">
        <f>'Table 1'!F10</f>
        <v>diisocyanates (mDI/TDI)</v>
      </c>
      <c r="H9" s="18" t="str">
        <f>'Table 1'!G10</f>
        <v>91-08-07</v>
      </c>
      <c r="I9" s="24" t="s">
        <v>93</v>
      </c>
      <c r="J9" s="30" t="s">
        <v>93</v>
      </c>
      <c r="K9" s="30" t="s">
        <v>93</v>
      </c>
      <c r="L9" s="30" t="s">
        <v>93</v>
      </c>
      <c r="M9" s="30" t="s">
        <v>93</v>
      </c>
      <c r="N9" s="30" t="s">
        <v>93</v>
      </c>
      <c r="O9" s="30" t="s">
        <v>93</v>
      </c>
      <c r="P9" s="30" t="s">
        <v>93</v>
      </c>
      <c r="Q9" s="30" t="s">
        <v>93</v>
      </c>
      <c r="R9" s="30" t="s">
        <v>93</v>
      </c>
      <c r="S9" s="30" t="s">
        <v>93</v>
      </c>
      <c r="T9" s="30" t="s">
        <v>93</v>
      </c>
      <c r="U9" s="30" t="s">
        <v>93</v>
      </c>
      <c r="V9" s="30" t="s">
        <v>93</v>
      </c>
      <c r="W9" s="30" t="s">
        <v>93</v>
      </c>
      <c r="X9" s="30" t="s">
        <v>93</v>
      </c>
      <c r="Y9" s="30" t="s">
        <v>93</v>
      </c>
      <c r="Z9" s="30" t="s">
        <v>93</v>
      </c>
      <c r="AA9" s="30" t="s">
        <v>93</v>
      </c>
      <c r="AB9" s="30" t="s">
        <v>93</v>
      </c>
      <c r="AC9" s="30" t="s">
        <v>93</v>
      </c>
      <c r="AD9" s="30" t="s">
        <v>93</v>
      </c>
      <c r="AE9" s="30" t="s">
        <v>93</v>
      </c>
      <c r="AF9" s="30" t="s">
        <v>93</v>
      </c>
      <c r="AG9" s="30" t="s">
        <v>93</v>
      </c>
      <c r="AH9" s="30" t="s">
        <v>93</v>
      </c>
      <c r="AI9" s="30" t="s">
        <v>93</v>
      </c>
      <c r="AJ9" s="30" t="s">
        <v>93</v>
      </c>
      <c r="AK9" s="30" t="s">
        <v>93</v>
      </c>
      <c r="AL9" s="30" t="s">
        <v>93</v>
      </c>
      <c r="AM9" s="30" t="s">
        <v>93</v>
      </c>
      <c r="AN9" s="30" t="s">
        <v>93</v>
      </c>
      <c r="AO9" s="30" t="s">
        <v>93</v>
      </c>
      <c r="AP9" s="31" t="s">
        <v>93</v>
      </c>
      <c r="AS9" s="148" t="str">
        <f t="shared" ca="1" si="1"/>
        <v/>
      </c>
    </row>
    <row r="10" spans="1:45" ht="13" x14ac:dyDescent="0.3">
      <c r="B10" s="21">
        <f t="shared" si="0"/>
        <v>0</v>
      </c>
      <c r="C10" s="5">
        <f>'Table 1'!B11</f>
        <v>0</v>
      </c>
      <c r="D10" s="5">
        <f>'Table 1'!C11</f>
        <v>1</v>
      </c>
      <c r="E10" s="5" t="str">
        <f>'Table 1'!D11</f>
        <v>Anilines</v>
      </c>
      <c r="F10" s="5" t="str">
        <f>'Table 1'!E11</f>
        <v>B</v>
      </c>
      <c r="G10" s="5" t="str">
        <f>'Table 1'!F11</f>
        <v xml:space="preserve">paracetamol </v>
      </c>
      <c r="H10" s="12" t="str">
        <f>'Table 1'!G11</f>
        <v>103-90-2</v>
      </c>
      <c r="I10" s="24" t="s">
        <v>93</v>
      </c>
      <c r="J10" s="30" t="s">
        <v>93</v>
      </c>
      <c r="K10" s="30" t="s">
        <v>93</v>
      </c>
      <c r="L10" s="30" t="s">
        <v>93</v>
      </c>
      <c r="M10" s="30" t="s">
        <v>93</v>
      </c>
      <c r="N10" s="30" t="s">
        <v>93</v>
      </c>
      <c r="O10" s="30" t="s">
        <v>93</v>
      </c>
      <c r="P10" s="30" t="s">
        <v>93</v>
      </c>
      <c r="Q10" s="30" t="s">
        <v>93</v>
      </c>
      <c r="R10" s="30" t="s">
        <v>93</v>
      </c>
      <c r="S10" s="30" t="s">
        <v>93</v>
      </c>
      <c r="T10" s="30" t="s">
        <v>93</v>
      </c>
      <c r="U10" s="30" t="s">
        <v>93</v>
      </c>
      <c r="V10" s="30" t="s">
        <v>93</v>
      </c>
      <c r="W10" s="30" t="s">
        <v>93</v>
      </c>
      <c r="X10" s="30" t="s">
        <v>93</v>
      </c>
      <c r="Y10" s="30" t="s">
        <v>93</v>
      </c>
      <c r="Z10" s="30" t="s">
        <v>93</v>
      </c>
      <c r="AA10" s="30" t="s">
        <v>93</v>
      </c>
      <c r="AB10" s="30" t="s">
        <v>93</v>
      </c>
      <c r="AC10" s="30" t="s">
        <v>93</v>
      </c>
      <c r="AD10" s="30" t="s">
        <v>93</v>
      </c>
      <c r="AE10" s="30" t="s">
        <v>93</v>
      </c>
      <c r="AF10" s="30" t="s">
        <v>93</v>
      </c>
      <c r="AG10" s="30" t="s">
        <v>93</v>
      </c>
      <c r="AH10" s="30" t="s">
        <v>93</v>
      </c>
      <c r="AI10" s="30" t="s">
        <v>93</v>
      </c>
      <c r="AJ10" s="30" t="s">
        <v>93</v>
      </c>
      <c r="AK10" s="30" t="s">
        <v>93</v>
      </c>
      <c r="AL10" s="30" t="s">
        <v>93</v>
      </c>
      <c r="AM10" s="30" t="s">
        <v>93</v>
      </c>
      <c r="AN10" s="30" t="s">
        <v>93</v>
      </c>
      <c r="AO10" s="30" t="s">
        <v>93</v>
      </c>
      <c r="AP10" s="31" t="s">
        <v>93</v>
      </c>
      <c r="AS10" s="148" t="str">
        <f t="shared" ca="1" si="1"/>
        <v/>
      </c>
    </row>
    <row r="11" spans="1:45" ht="13" x14ac:dyDescent="0.3">
      <c r="B11" s="21">
        <f t="shared" si="0"/>
        <v>0</v>
      </c>
      <c r="C11" s="5">
        <f>'Table 1'!B12</f>
        <v>0</v>
      </c>
      <c r="D11" s="5">
        <f>'Table 1'!C12</f>
        <v>1</v>
      </c>
      <c r="E11" s="5" t="str">
        <f>'Table 1'!D12</f>
        <v>Anilines</v>
      </c>
      <c r="F11" s="5" t="str">
        <f>'Table 1'!E12</f>
        <v>C</v>
      </c>
      <c r="G11" s="5" t="str">
        <f>'Table 1'!F12</f>
        <v xml:space="preserve">p-PDA </v>
      </c>
      <c r="H11" s="12" t="str">
        <f>'Table 1'!G12</f>
        <v>106-50-3</v>
      </c>
      <c r="I11" s="24" t="s">
        <v>93</v>
      </c>
      <c r="J11" s="30" t="s">
        <v>93</v>
      </c>
      <c r="K11" s="30" t="s">
        <v>93</v>
      </c>
      <c r="L11" s="30" t="s">
        <v>93</v>
      </c>
      <c r="M11" s="30" t="s">
        <v>93</v>
      </c>
      <c r="N11" s="30" t="s">
        <v>93</v>
      </c>
      <c r="O11" s="30" t="s">
        <v>93</v>
      </c>
      <c r="P11" s="30" t="s">
        <v>93</v>
      </c>
      <c r="Q11" s="30" t="s">
        <v>93</v>
      </c>
      <c r="R11" s="30" t="s">
        <v>93</v>
      </c>
      <c r="S11" s="30" t="s">
        <v>93</v>
      </c>
      <c r="T11" s="30" t="s">
        <v>93</v>
      </c>
      <c r="U11" s="30" t="s">
        <v>93</v>
      </c>
      <c r="V11" s="30" t="s">
        <v>93</v>
      </c>
      <c r="W11" s="30" t="s">
        <v>93</v>
      </c>
      <c r="X11" s="30" t="s">
        <v>93</v>
      </c>
      <c r="Y11" s="30" t="s">
        <v>93</v>
      </c>
      <c r="Z11" s="30" t="s">
        <v>93</v>
      </c>
      <c r="AA11" s="30" t="s">
        <v>93</v>
      </c>
      <c r="AB11" s="30" t="s">
        <v>93</v>
      </c>
      <c r="AC11" s="30" t="s">
        <v>93</v>
      </c>
      <c r="AD11" s="30" t="s">
        <v>93</v>
      </c>
      <c r="AE11" s="30" t="s">
        <v>93</v>
      </c>
      <c r="AF11" s="30" t="s">
        <v>93</v>
      </c>
      <c r="AG11" s="30" t="s">
        <v>93</v>
      </c>
      <c r="AH11" s="30" t="s">
        <v>93</v>
      </c>
      <c r="AI11" s="30" t="s">
        <v>93</v>
      </c>
      <c r="AJ11" s="30" t="s">
        <v>93</v>
      </c>
      <c r="AK11" s="30" t="s">
        <v>93</v>
      </c>
      <c r="AL11" s="30" t="s">
        <v>93</v>
      </c>
      <c r="AM11" s="30" t="s">
        <v>93</v>
      </c>
      <c r="AN11" s="30" t="s">
        <v>93</v>
      </c>
      <c r="AO11" s="30" t="s">
        <v>93</v>
      </c>
      <c r="AP11" s="31" t="s">
        <v>93</v>
      </c>
      <c r="AS11" s="148" t="str">
        <f t="shared" ca="1" si="1"/>
        <v/>
      </c>
    </row>
    <row r="12" spans="1:45" ht="13" x14ac:dyDescent="0.3">
      <c r="B12" s="21">
        <f t="shared" si="0"/>
        <v>0</v>
      </c>
      <c r="C12" s="5">
        <f>'Table 1'!B13</f>
        <v>0</v>
      </c>
      <c r="D12" s="5">
        <f>'Table 1'!C13</f>
        <v>1</v>
      </c>
      <c r="E12" s="5" t="str">
        <f>'Table 1'!D13</f>
        <v>Anilines</v>
      </c>
      <c r="F12" s="5" t="str">
        <f>'Table 1'!E13</f>
        <v>C</v>
      </c>
      <c r="G12" s="5" t="str">
        <f>'Table 1'!F13</f>
        <v>p-toluidine</v>
      </c>
      <c r="H12" s="12" t="str">
        <f>'Table 1'!G13</f>
        <v>106-49-0</v>
      </c>
      <c r="I12" s="24" t="s">
        <v>93</v>
      </c>
      <c r="J12" s="30" t="s">
        <v>93</v>
      </c>
      <c r="K12" s="30" t="s">
        <v>93</v>
      </c>
      <c r="L12" s="30" t="s">
        <v>93</v>
      </c>
      <c r="M12" s="30" t="s">
        <v>93</v>
      </c>
      <c r="N12" s="30" t="s">
        <v>93</v>
      </c>
      <c r="O12" s="30" t="s">
        <v>93</v>
      </c>
      <c r="P12" s="30" t="s">
        <v>93</v>
      </c>
      <c r="Q12" s="30" t="s">
        <v>93</v>
      </c>
      <c r="R12" s="30" t="s">
        <v>93</v>
      </c>
      <c r="S12" s="30" t="s">
        <v>93</v>
      </c>
      <c r="T12" s="30" t="s">
        <v>93</v>
      </c>
      <c r="U12" s="30" t="s">
        <v>93</v>
      </c>
      <c r="V12" s="30" t="s">
        <v>93</v>
      </c>
      <c r="W12" s="30" t="s">
        <v>93</v>
      </c>
      <c r="X12" s="30" t="s">
        <v>93</v>
      </c>
      <c r="Y12" s="30" t="s">
        <v>93</v>
      </c>
      <c r="Z12" s="30" t="s">
        <v>93</v>
      </c>
      <c r="AA12" s="30" t="s">
        <v>93</v>
      </c>
      <c r="AB12" s="30" t="s">
        <v>93</v>
      </c>
      <c r="AC12" s="30" t="s">
        <v>93</v>
      </c>
      <c r="AD12" s="30" t="s">
        <v>93</v>
      </c>
      <c r="AE12" s="30" t="s">
        <v>93</v>
      </c>
      <c r="AF12" s="30" t="s">
        <v>93</v>
      </c>
      <c r="AG12" s="30" t="s">
        <v>93</v>
      </c>
      <c r="AH12" s="30" t="s">
        <v>93</v>
      </c>
      <c r="AI12" s="30" t="s">
        <v>93</v>
      </c>
      <c r="AJ12" s="30" t="s">
        <v>93</v>
      </c>
      <c r="AK12" s="30" t="s">
        <v>93</v>
      </c>
      <c r="AL12" s="30" t="s">
        <v>93</v>
      </c>
      <c r="AM12" s="30" t="s">
        <v>93</v>
      </c>
      <c r="AN12" s="30" t="s">
        <v>93</v>
      </c>
      <c r="AO12" s="30" t="s">
        <v>93</v>
      </c>
      <c r="AP12" s="31" t="s">
        <v>93</v>
      </c>
      <c r="AS12" s="148" t="str">
        <f t="shared" ca="1" si="1"/>
        <v/>
      </c>
    </row>
    <row r="13" spans="1:45" ht="13" x14ac:dyDescent="0.3">
      <c r="B13" s="21">
        <f t="shared" si="0"/>
        <v>0</v>
      </c>
      <c r="C13" s="5">
        <f>'Table 1'!B14</f>
        <v>0</v>
      </c>
      <c r="D13" s="5">
        <f>'Table 1'!C14</f>
        <v>1</v>
      </c>
      <c r="E13" s="5" t="str">
        <f>'Table 1'!D14</f>
        <v>Anilines</v>
      </c>
      <c r="F13" s="5" t="str">
        <f>'Table 1'!E14</f>
        <v>D</v>
      </c>
      <c r="G13" s="5" t="str">
        <f>'Table 1'!F14</f>
        <v>1,3-diphenylguanidine</v>
      </c>
      <c r="H13" s="12" t="str">
        <f>'Table 1'!G14</f>
        <v>102-67-7</v>
      </c>
      <c r="I13" s="24" t="s">
        <v>93</v>
      </c>
      <c r="J13" s="30" t="s">
        <v>93</v>
      </c>
      <c r="K13" s="30" t="s">
        <v>93</v>
      </c>
      <c r="L13" s="30" t="s">
        <v>93</v>
      </c>
      <c r="M13" s="30" t="s">
        <v>93</v>
      </c>
      <c r="N13" s="30" t="s">
        <v>93</v>
      </c>
      <c r="O13" s="30" t="s">
        <v>93</v>
      </c>
      <c r="P13" s="30" t="s">
        <v>93</v>
      </c>
      <c r="Q13" s="30" t="s">
        <v>93</v>
      </c>
      <c r="R13" s="30" t="s">
        <v>93</v>
      </c>
      <c r="S13" s="30" t="s">
        <v>93</v>
      </c>
      <c r="T13" s="30" t="s">
        <v>93</v>
      </c>
      <c r="U13" s="30" t="s">
        <v>93</v>
      </c>
      <c r="V13" s="30" t="s">
        <v>93</v>
      </c>
      <c r="W13" s="30" t="s">
        <v>93</v>
      </c>
      <c r="X13" s="30" t="s">
        <v>93</v>
      </c>
      <c r="Y13" s="30" t="s">
        <v>93</v>
      </c>
      <c r="Z13" s="30" t="s">
        <v>93</v>
      </c>
      <c r="AA13" s="30" t="s">
        <v>93</v>
      </c>
      <c r="AB13" s="30" t="s">
        <v>93</v>
      </c>
      <c r="AC13" s="30" t="s">
        <v>93</v>
      </c>
      <c r="AD13" s="30" t="s">
        <v>93</v>
      </c>
      <c r="AE13" s="30" t="s">
        <v>93</v>
      </c>
      <c r="AF13" s="30" t="s">
        <v>93</v>
      </c>
      <c r="AG13" s="30" t="s">
        <v>93</v>
      </c>
      <c r="AH13" s="30" t="s">
        <v>93</v>
      </c>
      <c r="AI13" s="30" t="s">
        <v>93</v>
      </c>
      <c r="AJ13" s="30" t="s">
        <v>93</v>
      </c>
      <c r="AK13" s="30" t="s">
        <v>93</v>
      </c>
      <c r="AL13" s="30" t="s">
        <v>93</v>
      </c>
      <c r="AM13" s="30" t="s">
        <v>93</v>
      </c>
      <c r="AN13" s="30" t="s">
        <v>93</v>
      </c>
      <c r="AO13" s="30" t="s">
        <v>93</v>
      </c>
      <c r="AP13" s="31" t="s">
        <v>93</v>
      </c>
      <c r="AS13" s="148" t="str">
        <f t="shared" ca="1" si="1"/>
        <v/>
      </c>
    </row>
    <row r="14" spans="1:45" ht="13" x14ac:dyDescent="0.3">
      <c r="B14" s="21">
        <f t="shared" si="0"/>
        <v>1</v>
      </c>
      <c r="C14" s="5">
        <f>'Table 1'!B15</f>
        <v>0</v>
      </c>
      <c r="D14" s="5">
        <f>'Table 1'!C15</f>
        <v>1</v>
      </c>
      <c r="E14" s="5" t="str">
        <f>'Table 1'!D15</f>
        <v>Anilines</v>
      </c>
      <c r="F14" s="5" t="str">
        <f>'Table 1'!E15</f>
        <v>D</v>
      </c>
      <c r="G14" s="5" t="str">
        <f>'Table 1'!F15</f>
        <v>4,4-oxodianiline</v>
      </c>
      <c r="H14" s="12" t="str">
        <f>'Table 1'!G15</f>
        <v>101-80-4</v>
      </c>
      <c r="I14" s="24" t="s">
        <v>93</v>
      </c>
      <c r="J14" s="30" t="s">
        <v>93</v>
      </c>
      <c r="K14" s="30" t="s">
        <v>93</v>
      </c>
      <c r="L14" s="30" t="s">
        <v>93</v>
      </c>
      <c r="M14" s="30" t="s">
        <v>295</v>
      </c>
      <c r="N14" s="30" t="s">
        <v>282</v>
      </c>
      <c r="O14" s="170" t="s">
        <v>296</v>
      </c>
      <c r="P14" s="170" t="s">
        <v>297</v>
      </c>
      <c r="Q14" s="170" t="s">
        <v>298</v>
      </c>
      <c r="R14" s="170" t="s">
        <v>299</v>
      </c>
      <c r="S14" s="30" t="s">
        <v>206</v>
      </c>
      <c r="T14" s="30">
        <v>0</v>
      </c>
      <c r="U14" s="30" t="s">
        <v>300</v>
      </c>
      <c r="V14" s="30" t="s">
        <v>252</v>
      </c>
      <c r="W14" s="30" t="s">
        <v>288</v>
      </c>
      <c r="X14" s="30" t="s">
        <v>289</v>
      </c>
      <c r="Y14" s="30" t="s">
        <v>289</v>
      </c>
      <c r="Z14" s="30" t="s">
        <v>206</v>
      </c>
      <c r="AA14" s="30" t="s">
        <v>211</v>
      </c>
      <c r="AB14" s="30" t="s">
        <v>206</v>
      </c>
      <c r="AC14" s="30" t="s">
        <v>295</v>
      </c>
      <c r="AD14" s="30" t="s">
        <v>290</v>
      </c>
      <c r="AE14" s="30" t="s">
        <v>291</v>
      </c>
      <c r="AF14" s="170" t="s">
        <v>301</v>
      </c>
      <c r="AG14" s="170" t="s">
        <v>302</v>
      </c>
      <c r="AH14" s="30" t="s">
        <v>206</v>
      </c>
      <c r="AI14" s="30"/>
      <c r="AJ14" s="30" t="s">
        <v>206</v>
      </c>
      <c r="AK14" s="170" t="s">
        <v>303</v>
      </c>
      <c r="AL14" s="30" t="s">
        <v>206</v>
      </c>
      <c r="AM14" s="30" t="s">
        <v>206</v>
      </c>
      <c r="AN14" s="30" t="s">
        <v>206</v>
      </c>
      <c r="AO14" s="30" t="s">
        <v>282</v>
      </c>
      <c r="AP14" s="31" t="s">
        <v>282</v>
      </c>
      <c r="AS14" s="148" t="str">
        <f t="shared" ca="1" si="1"/>
        <v>Passed</v>
      </c>
    </row>
    <row r="15" spans="1:45" ht="13" x14ac:dyDescent="0.3">
      <c r="B15" s="21">
        <f t="shared" si="0"/>
        <v>0</v>
      </c>
      <c r="C15" s="5">
        <f>'Table 1'!B16</f>
        <v>0</v>
      </c>
      <c r="D15" s="5">
        <f>'Table 1'!C16</f>
        <v>1</v>
      </c>
      <c r="E15" s="5" t="str">
        <f>'Table 1'!D16</f>
        <v>Anilines</v>
      </c>
      <c r="F15" s="5" t="str">
        <f>'Table 1'!E16</f>
        <v>D</v>
      </c>
      <c r="G15" s="5" t="str">
        <f>'Table 1'!F16</f>
        <v>N,N-diethylaniline</v>
      </c>
      <c r="H15" s="12" t="str">
        <f>'Table 1'!G16</f>
        <v>91-66-7</v>
      </c>
      <c r="I15" s="24" t="s">
        <v>93</v>
      </c>
      <c r="J15" s="30" t="s">
        <v>93</v>
      </c>
      <c r="K15" s="30" t="s">
        <v>93</v>
      </c>
      <c r="L15" s="30" t="s">
        <v>93</v>
      </c>
      <c r="M15" s="30" t="s">
        <v>93</v>
      </c>
      <c r="N15" s="30" t="s">
        <v>93</v>
      </c>
      <c r="O15" s="30" t="s">
        <v>93</v>
      </c>
      <c r="P15" s="30" t="s">
        <v>93</v>
      </c>
      <c r="Q15" s="30" t="s">
        <v>93</v>
      </c>
      <c r="R15" s="30" t="s">
        <v>93</v>
      </c>
      <c r="S15" s="30" t="s">
        <v>93</v>
      </c>
      <c r="T15" s="30" t="s">
        <v>93</v>
      </c>
      <c r="U15" s="30" t="s">
        <v>93</v>
      </c>
      <c r="V15" s="30" t="s">
        <v>93</v>
      </c>
      <c r="W15" s="30" t="s">
        <v>93</v>
      </c>
      <c r="X15" s="30" t="s">
        <v>93</v>
      </c>
      <c r="Y15" s="30" t="s">
        <v>93</v>
      </c>
      <c r="Z15" s="30" t="s">
        <v>93</v>
      </c>
      <c r="AA15" s="30" t="s">
        <v>93</v>
      </c>
      <c r="AB15" s="30" t="s">
        <v>93</v>
      </c>
      <c r="AC15" s="30" t="s">
        <v>93</v>
      </c>
      <c r="AD15" s="30" t="s">
        <v>93</v>
      </c>
      <c r="AE15" s="30" t="s">
        <v>93</v>
      </c>
      <c r="AF15" s="30" t="s">
        <v>93</v>
      </c>
      <c r="AG15" s="30" t="s">
        <v>93</v>
      </c>
      <c r="AH15" s="30" t="s">
        <v>93</v>
      </c>
      <c r="AI15" s="30" t="s">
        <v>93</v>
      </c>
      <c r="AJ15" s="30" t="s">
        <v>93</v>
      </c>
      <c r="AK15" s="30" t="s">
        <v>93</v>
      </c>
      <c r="AL15" s="30" t="s">
        <v>93</v>
      </c>
      <c r="AM15" s="30" t="s">
        <v>93</v>
      </c>
      <c r="AN15" s="30" t="s">
        <v>93</v>
      </c>
      <c r="AO15" s="30" t="s">
        <v>93</v>
      </c>
      <c r="AP15" s="31" t="s">
        <v>93</v>
      </c>
      <c r="AS15" s="148" t="str">
        <f t="shared" ca="1" si="1"/>
        <v/>
      </c>
    </row>
    <row r="16" spans="1:45" ht="13" x14ac:dyDescent="0.3">
      <c r="B16" s="21">
        <f t="shared" si="0"/>
        <v>0</v>
      </c>
      <c r="C16" s="5">
        <f>'Table 1'!B17</f>
        <v>0</v>
      </c>
      <c r="D16" s="5">
        <f>'Table 1'!C17</f>
        <v>1</v>
      </c>
      <c r="E16" s="5" t="str">
        <f>'Table 1'!D17</f>
        <v>Anilines</v>
      </c>
      <c r="F16" s="5" t="str">
        <f>'Table 1'!E17</f>
        <v>D</v>
      </c>
      <c r="G16" s="5" t="str">
        <f>'Table 1'!F17</f>
        <v>N-1-naphthylaniline</v>
      </c>
      <c r="H16" s="12" t="str">
        <f>'Table 1'!G17</f>
        <v>90-30-2</v>
      </c>
      <c r="I16" s="24" t="s">
        <v>93</v>
      </c>
      <c r="J16" s="30" t="s">
        <v>93</v>
      </c>
      <c r="K16" s="30" t="s">
        <v>93</v>
      </c>
      <c r="L16" s="30" t="s">
        <v>93</v>
      </c>
      <c r="M16" s="30" t="s">
        <v>93</v>
      </c>
      <c r="N16" s="30" t="s">
        <v>93</v>
      </c>
      <c r="O16" s="30" t="s">
        <v>93</v>
      </c>
      <c r="P16" s="30" t="s">
        <v>93</v>
      </c>
      <c r="Q16" s="30" t="s">
        <v>93</v>
      </c>
      <c r="R16" s="30" t="s">
        <v>93</v>
      </c>
      <c r="S16" s="30" t="s">
        <v>93</v>
      </c>
      <c r="T16" s="30" t="s">
        <v>93</v>
      </c>
      <c r="U16" s="30" t="s">
        <v>93</v>
      </c>
      <c r="V16" s="30" t="s">
        <v>93</v>
      </c>
      <c r="W16" s="30" t="s">
        <v>93</v>
      </c>
      <c r="X16" s="30" t="s">
        <v>93</v>
      </c>
      <c r="Y16" s="30" t="s">
        <v>93</v>
      </c>
      <c r="Z16" s="30" t="s">
        <v>93</v>
      </c>
      <c r="AA16" s="30" t="s">
        <v>93</v>
      </c>
      <c r="AB16" s="30" t="s">
        <v>93</v>
      </c>
      <c r="AC16" s="30" t="s">
        <v>93</v>
      </c>
      <c r="AD16" s="30" t="s">
        <v>93</v>
      </c>
      <c r="AE16" s="30" t="s">
        <v>93</v>
      </c>
      <c r="AF16" s="30" t="s">
        <v>93</v>
      </c>
      <c r="AG16" s="30" t="s">
        <v>93</v>
      </c>
      <c r="AH16" s="30" t="s">
        <v>93</v>
      </c>
      <c r="AI16" s="30" t="s">
        <v>93</v>
      </c>
      <c r="AJ16" s="30" t="s">
        <v>93</v>
      </c>
      <c r="AK16" s="30" t="s">
        <v>93</v>
      </c>
      <c r="AL16" s="30" t="s">
        <v>93</v>
      </c>
      <c r="AM16" s="30" t="s">
        <v>93</v>
      </c>
      <c r="AN16" s="30" t="s">
        <v>93</v>
      </c>
      <c r="AO16" s="30" t="s">
        <v>93</v>
      </c>
      <c r="AP16" s="31" t="s">
        <v>93</v>
      </c>
      <c r="AS16" s="148" t="str">
        <f t="shared" ca="1" si="1"/>
        <v/>
      </c>
    </row>
    <row r="17" spans="2:45" ht="13" x14ac:dyDescent="0.3">
      <c r="B17" s="21">
        <f t="shared" si="0"/>
        <v>0</v>
      </c>
      <c r="C17" s="5">
        <f>'Table 1'!B18</f>
        <v>0</v>
      </c>
      <c r="D17" s="5">
        <f>'Table 1'!C18</f>
        <v>1</v>
      </c>
      <c r="E17" s="5" t="str">
        <f>'Table 1'!D18</f>
        <v>Anilines</v>
      </c>
      <c r="F17" s="5" t="str">
        <f>'Table 1'!E18</f>
        <v>D</v>
      </c>
      <c r="G17" s="5" t="str">
        <f>'Table 1'!F18</f>
        <v>N-ethyl-N-[2-[1-(2-methylpropoxy)ethoxy]ethyl]-4-(phenylazo)aniline</v>
      </c>
      <c r="H17" s="12" t="str">
        <f>'Table 1'!G18</f>
        <v>34432-92-3</v>
      </c>
      <c r="I17" s="24" t="s">
        <v>93</v>
      </c>
      <c r="J17" s="30" t="s">
        <v>93</v>
      </c>
      <c r="K17" s="30" t="s">
        <v>93</v>
      </c>
      <c r="L17" s="30" t="s">
        <v>93</v>
      </c>
      <c r="M17" s="30" t="s">
        <v>93</v>
      </c>
      <c r="N17" s="30" t="s">
        <v>93</v>
      </c>
      <c r="O17" s="30" t="s">
        <v>93</v>
      </c>
      <c r="P17" s="30" t="s">
        <v>93</v>
      </c>
      <c r="Q17" s="30" t="s">
        <v>93</v>
      </c>
      <c r="R17" s="30" t="s">
        <v>93</v>
      </c>
      <c r="S17" s="30" t="s">
        <v>93</v>
      </c>
      <c r="T17" s="30" t="s">
        <v>93</v>
      </c>
      <c r="U17" s="30" t="s">
        <v>93</v>
      </c>
      <c r="V17" s="30" t="s">
        <v>93</v>
      </c>
      <c r="W17" s="30" t="s">
        <v>93</v>
      </c>
      <c r="X17" s="30" t="s">
        <v>93</v>
      </c>
      <c r="Y17" s="30" t="s">
        <v>93</v>
      </c>
      <c r="Z17" s="30" t="s">
        <v>93</v>
      </c>
      <c r="AA17" s="30" t="s">
        <v>93</v>
      </c>
      <c r="AB17" s="30" t="s">
        <v>93</v>
      </c>
      <c r="AC17" s="30" t="s">
        <v>93</v>
      </c>
      <c r="AD17" s="30" t="s">
        <v>93</v>
      </c>
      <c r="AE17" s="30" t="s">
        <v>93</v>
      </c>
      <c r="AF17" s="30" t="s">
        <v>93</v>
      </c>
      <c r="AG17" s="30" t="s">
        <v>93</v>
      </c>
      <c r="AH17" s="30" t="s">
        <v>93</v>
      </c>
      <c r="AI17" s="30" t="s">
        <v>93</v>
      </c>
      <c r="AJ17" s="30" t="s">
        <v>93</v>
      </c>
      <c r="AK17" s="30" t="s">
        <v>93</v>
      </c>
      <c r="AL17" s="30" t="s">
        <v>93</v>
      </c>
      <c r="AM17" s="30" t="s">
        <v>93</v>
      </c>
      <c r="AN17" s="30" t="s">
        <v>93</v>
      </c>
      <c r="AO17" s="30" t="s">
        <v>93</v>
      </c>
      <c r="AP17" s="31" t="s">
        <v>93</v>
      </c>
      <c r="AS17" s="148" t="str">
        <f t="shared" ca="1" si="1"/>
        <v/>
      </c>
    </row>
    <row r="18" spans="2:45" ht="13" x14ac:dyDescent="0.3">
      <c r="B18" s="21">
        <f t="shared" si="0"/>
        <v>0</v>
      </c>
      <c r="C18" s="5">
        <f>'Table 1'!B19</f>
        <v>0</v>
      </c>
      <c r="D18" s="5">
        <f>'Table 1'!C19</f>
        <v>1</v>
      </c>
      <c r="E18" s="5" t="str">
        <f>'Table 1'!D19</f>
        <v>Anilines</v>
      </c>
      <c r="F18" s="5" t="str">
        <f>'Table 1'!E19</f>
        <v>D</v>
      </c>
      <c r="G18" s="5" t="str">
        <f>'Table 1'!F19</f>
        <v>p-(2,3-epoxypropoxy)-N,N-bis(2,3-epoxypropyl)aniline, m-(2,3-epoxypropoxy)-N,N-bis(2,3-epoxypropyl)aniline</v>
      </c>
      <c r="H18" s="12" t="str">
        <f>'Table 1'!G19</f>
        <v>5026-74-4</v>
      </c>
      <c r="I18" s="24" t="s">
        <v>93</v>
      </c>
      <c r="J18" s="30" t="s">
        <v>93</v>
      </c>
      <c r="K18" s="30" t="s">
        <v>93</v>
      </c>
      <c r="L18" s="30" t="s">
        <v>93</v>
      </c>
      <c r="M18" s="30" t="s">
        <v>93</v>
      </c>
      <c r="N18" s="30" t="s">
        <v>93</v>
      </c>
      <c r="O18" s="30" t="s">
        <v>93</v>
      </c>
      <c r="P18" s="30" t="s">
        <v>93</v>
      </c>
      <c r="Q18" s="30" t="s">
        <v>93</v>
      </c>
      <c r="R18" s="30" t="s">
        <v>93</v>
      </c>
      <c r="S18" s="30" t="s">
        <v>93</v>
      </c>
      <c r="T18" s="30" t="s">
        <v>93</v>
      </c>
      <c r="U18" s="30" t="s">
        <v>93</v>
      </c>
      <c r="V18" s="30" t="s">
        <v>93</v>
      </c>
      <c r="W18" s="30" t="s">
        <v>93</v>
      </c>
      <c r="X18" s="30" t="s">
        <v>93</v>
      </c>
      <c r="Y18" s="30" t="s">
        <v>93</v>
      </c>
      <c r="Z18" s="30" t="s">
        <v>93</v>
      </c>
      <c r="AA18" s="30" t="s">
        <v>93</v>
      </c>
      <c r="AB18" s="30" t="s">
        <v>93</v>
      </c>
      <c r="AC18" s="30" t="s">
        <v>93</v>
      </c>
      <c r="AD18" s="30" t="s">
        <v>93</v>
      </c>
      <c r="AE18" s="30" t="s">
        <v>93</v>
      </c>
      <c r="AF18" s="30" t="s">
        <v>93</v>
      </c>
      <c r="AG18" s="30" t="s">
        <v>93</v>
      </c>
      <c r="AH18" s="30" t="s">
        <v>93</v>
      </c>
      <c r="AI18" s="30" t="s">
        <v>93</v>
      </c>
      <c r="AJ18" s="30" t="s">
        <v>93</v>
      </c>
      <c r="AK18" s="30" t="s">
        <v>93</v>
      </c>
      <c r="AL18" s="30" t="s">
        <v>93</v>
      </c>
      <c r="AM18" s="30" t="s">
        <v>93</v>
      </c>
      <c r="AN18" s="30" t="s">
        <v>93</v>
      </c>
      <c r="AO18" s="30" t="s">
        <v>93</v>
      </c>
      <c r="AP18" s="31" t="s">
        <v>93</v>
      </c>
      <c r="AS18" s="148" t="str">
        <f t="shared" ca="1" si="1"/>
        <v/>
      </c>
    </row>
    <row r="19" spans="2:45" ht="13" x14ac:dyDescent="0.3">
      <c r="B19" s="21">
        <f t="shared" si="0"/>
        <v>0</v>
      </c>
      <c r="C19" s="5" t="str">
        <f>'Table 1'!B20</f>
        <v>Y</v>
      </c>
      <c r="D19" s="5">
        <f>'Table 1'!C20</f>
        <v>1</v>
      </c>
      <c r="E19" s="5" t="str">
        <f>'Table 1'!D20</f>
        <v>Anilines</v>
      </c>
      <c r="F19" s="5" t="str">
        <f>'Table 1'!E20</f>
        <v>D</v>
      </c>
      <c r="G19" s="5" t="str">
        <f>'Table 1'!F20</f>
        <v>p-(2,3-epoxypropoxy)-N,N-bis(2,3-epoxypropyl)aniline, m-(2,3-epoxypropoxy)-N,N-bis(2,3-epoxypropyl)aniline</v>
      </c>
      <c r="H19" s="18" t="str">
        <f>'Table 1'!G20</f>
        <v>71604-74-5</v>
      </c>
      <c r="I19" s="24" t="s">
        <v>93</v>
      </c>
      <c r="J19" s="30" t="s">
        <v>93</v>
      </c>
      <c r="K19" s="30" t="s">
        <v>93</v>
      </c>
      <c r="L19" s="30" t="s">
        <v>93</v>
      </c>
      <c r="M19" s="30" t="s">
        <v>93</v>
      </c>
      <c r="N19" s="30" t="s">
        <v>93</v>
      </c>
      <c r="O19" s="30" t="s">
        <v>93</v>
      </c>
      <c r="P19" s="30" t="s">
        <v>93</v>
      </c>
      <c r="Q19" s="30" t="s">
        <v>93</v>
      </c>
      <c r="R19" s="30" t="s">
        <v>93</v>
      </c>
      <c r="S19" s="30" t="s">
        <v>93</v>
      </c>
      <c r="T19" s="30" t="s">
        <v>93</v>
      </c>
      <c r="U19" s="30" t="s">
        <v>93</v>
      </c>
      <c r="V19" s="30" t="s">
        <v>93</v>
      </c>
      <c r="W19" s="30" t="s">
        <v>93</v>
      </c>
      <c r="X19" s="30" t="s">
        <v>93</v>
      </c>
      <c r="Y19" s="30" t="s">
        <v>93</v>
      </c>
      <c r="Z19" s="30" t="s">
        <v>93</v>
      </c>
      <c r="AA19" s="30" t="s">
        <v>93</v>
      </c>
      <c r="AB19" s="30" t="s">
        <v>93</v>
      </c>
      <c r="AC19" s="30" t="s">
        <v>93</v>
      </c>
      <c r="AD19" s="30" t="s">
        <v>93</v>
      </c>
      <c r="AE19" s="30" t="s">
        <v>93</v>
      </c>
      <c r="AF19" s="30" t="s">
        <v>93</v>
      </c>
      <c r="AG19" s="30" t="s">
        <v>93</v>
      </c>
      <c r="AH19" s="30" t="s">
        <v>93</v>
      </c>
      <c r="AI19" s="30" t="s">
        <v>93</v>
      </c>
      <c r="AJ19" s="30" t="s">
        <v>93</v>
      </c>
      <c r="AK19" s="30" t="s">
        <v>93</v>
      </c>
      <c r="AL19" s="30" t="s">
        <v>93</v>
      </c>
      <c r="AM19" s="30" t="s">
        <v>93</v>
      </c>
      <c r="AN19" s="30" t="s">
        <v>93</v>
      </c>
      <c r="AO19" s="30" t="s">
        <v>93</v>
      </c>
      <c r="AP19" s="31" t="s">
        <v>93</v>
      </c>
      <c r="AS19" s="148" t="str">
        <f t="shared" ca="1" si="1"/>
        <v/>
      </c>
    </row>
    <row r="20" spans="2:45" ht="13" x14ac:dyDescent="0.3">
      <c r="B20" s="21">
        <f t="shared" si="0"/>
        <v>0</v>
      </c>
      <c r="C20" s="5">
        <f>'Table 1'!B21</f>
        <v>0</v>
      </c>
      <c r="D20" s="5">
        <f>'Table 1'!C21</f>
        <v>1</v>
      </c>
      <c r="E20" s="5" t="str">
        <f>'Table 1'!D21</f>
        <v>Anilines</v>
      </c>
      <c r="F20" s="5" t="str">
        <f>'Table 1'!E21</f>
        <v>D</v>
      </c>
      <c r="G20" s="5" t="str">
        <f>'Table 1'!F21</f>
        <v>1,1'-(p-tolylimino)dipropan-2-ol</v>
      </c>
      <c r="H20" s="12" t="str">
        <f>'Table 1'!G21</f>
        <v>38668-48-3</v>
      </c>
      <c r="I20" s="24" t="s">
        <v>93</v>
      </c>
      <c r="J20" s="30" t="s">
        <v>93</v>
      </c>
      <c r="K20" s="30" t="s">
        <v>93</v>
      </c>
      <c r="L20" s="30" t="s">
        <v>93</v>
      </c>
      <c r="M20" s="30" t="s">
        <v>93</v>
      </c>
      <c r="N20" s="30" t="s">
        <v>93</v>
      </c>
      <c r="O20" s="30" t="s">
        <v>93</v>
      </c>
      <c r="P20" s="30" t="s">
        <v>93</v>
      </c>
      <c r="Q20" s="30" t="s">
        <v>93</v>
      </c>
      <c r="R20" s="30" t="s">
        <v>93</v>
      </c>
      <c r="S20" s="30" t="s">
        <v>93</v>
      </c>
      <c r="T20" s="30" t="s">
        <v>93</v>
      </c>
      <c r="U20" s="30" t="s">
        <v>93</v>
      </c>
      <c r="V20" s="30" t="s">
        <v>93</v>
      </c>
      <c r="W20" s="30" t="s">
        <v>93</v>
      </c>
      <c r="X20" s="30" t="s">
        <v>93</v>
      </c>
      <c r="Y20" s="30" t="s">
        <v>93</v>
      </c>
      <c r="Z20" s="30" t="s">
        <v>93</v>
      </c>
      <c r="AA20" s="30" t="s">
        <v>93</v>
      </c>
      <c r="AB20" s="30" t="s">
        <v>93</v>
      </c>
      <c r="AC20" s="30" t="s">
        <v>93</v>
      </c>
      <c r="AD20" s="30" t="s">
        <v>93</v>
      </c>
      <c r="AE20" s="30" t="s">
        <v>93</v>
      </c>
      <c r="AF20" s="30" t="s">
        <v>93</v>
      </c>
      <c r="AG20" s="30" t="s">
        <v>93</v>
      </c>
      <c r="AH20" s="30" t="s">
        <v>93</v>
      </c>
      <c r="AI20" s="30" t="s">
        <v>93</v>
      </c>
      <c r="AJ20" s="30" t="s">
        <v>93</v>
      </c>
      <c r="AK20" s="30" t="s">
        <v>93</v>
      </c>
      <c r="AL20" s="30" t="s">
        <v>93</v>
      </c>
      <c r="AM20" s="30" t="s">
        <v>93</v>
      </c>
      <c r="AN20" s="30" t="s">
        <v>93</v>
      </c>
      <c r="AO20" s="30" t="s">
        <v>93</v>
      </c>
      <c r="AP20" s="31" t="s">
        <v>93</v>
      </c>
      <c r="AS20" s="148" t="str">
        <f t="shared" ca="1" si="1"/>
        <v/>
      </c>
    </row>
    <row r="21" spans="2:45" ht="13" x14ac:dyDescent="0.3">
      <c r="B21" s="21">
        <f t="shared" si="0"/>
        <v>0</v>
      </c>
      <c r="C21" s="5">
        <f>'Table 1'!B22</f>
        <v>0</v>
      </c>
      <c r="D21" s="5">
        <f>'Table 1'!C22</f>
        <v>1</v>
      </c>
      <c r="E21" s="5" t="str">
        <f>'Table 1'!D22</f>
        <v>Anilines</v>
      </c>
      <c r="F21" s="5" t="str">
        <f>'Table 1'!E22</f>
        <v>D</v>
      </c>
      <c r="G21" s="5" t="str">
        <f>'Table 1'!F22</f>
        <v>dapsone</v>
      </c>
      <c r="H21" s="12" t="str">
        <f>'Table 1'!G22</f>
        <v>80-08-0</v>
      </c>
      <c r="I21" s="24" t="s">
        <v>93</v>
      </c>
      <c r="J21" s="30" t="s">
        <v>93</v>
      </c>
      <c r="K21" s="30" t="s">
        <v>93</v>
      </c>
      <c r="L21" s="30" t="s">
        <v>93</v>
      </c>
      <c r="M21" s="30" t="s">
        <v>93</v>
      </c>
      <c r="N21" s="30" t="s">
        <v>93</v>
      </c>
      <c r="O21" s="30" t="s">
        <v>93</v>
      </c>
      <c r="P21" s="30" t="s">
        <v>93</v>
      </c>
      <c r="Q21" s="30" t="s">
        <v>93</v>
      </c>
      <c r="R21" s="30" t="s">
        <v>93</v>
      </c>
      <c r="S21" s="30" t="s">
        <v>93</v>
      </c>
      <c r="T21" s="30" t="s">
        <v>93</v>
      </c>
      <c r="U21" s="30" t="s">
        <v>93</v>
      </c>
      <c r="V21" s="30" t="s">
        <v>93</v>
      </c>
      <c r="W21" s="30" t="s">
        <v>93</v>
      </c>
      <c r="X21" s="30" t="s">
        <v>93</v>
      </c>
      <c r="Y21" s="30" t="s">
        <v>93</v>
      </c>
      <c r="Z21" s="30" t="s">
        <v>93</v>
      </c>
      <c r="AA21" s="30" t="s">
        <v>93</v>
      </c>
      <c r="AB21" s="30" t="s">
        <v>93</v>
      </c>
      <c r="AC21" s="30" t="s">
        <v>93</v>
      </c>
      <c r="AD21" s="30" t="s">
        <v>93</v>
      </c>
      <c r="AE21" s="30" t="s">
        <v>93</v>
      </c>
      <c r="AF21" s="30" t="s">
        <v>93</v>
      </c>
      <c r="AG21" s="30" t="s">
        <v>93</v>
      </c>
      <c r="AH21" s="30" t="s">
        <v>93</v>
      </c>
      <c r="AI21" s="30" t="s">
        <v>93</v>
      </c>
      <c r="AJ21" s="30" t="s">
        <v>93</v>
      </c>
      <c r="AK21" s="30" t="s">
        <v>93</v>
      </c>
      <c r="AL21" s="30" t="s">
        <v>93</v>
      </c>
      <c r="AM21" s="30" t="s">
        <v>93</v>
      </c>
      <c r="AN21" s="30" t="s">
        <v>93</v>
      </c>
      <c r="AO21" s="30" t="s">
        <v>93</v>
      </c>
      <c r="AP21" s="31" t="s">
        <v>93</v>
      </c>
      <c r="AS21" s="148" t="str">
        <f t="shared" ca="1" si="1"/>
        <v/>
      </c>
    </row>
    <row r="22" spans="2:45" ht="13" x14ac:dyDescent="0.3">
      <c r="B22" s="21">
        <f t="shared" si="0"/>
        <v>0</v>
      </c>
      <c r="C22" s="5">
        <f>'Table 1'!B23</f>
        <v>0</v>
      </c>
      <c r="D22" s="5">
        <f>'Table 1'!C23</f>
        <v>1</v>
      </c>
      <c r="E22" s="5" t="str">
        <f>'Table 1'!D23</f>
        <v>Anilines</v>
      </c>
      <c r="F22" s="5" t="str">
        <f>'Table 1'!E23</f>
        <v>E</v>
      </c>
      <c r="G22" s="5" t="str">
        <f>'Table 1'!F23</f>
        <v>other unspecified/ unidentified aniline compounds</v>
      </c>
      <c r="H22" s="12">
        <f>'Table 1'!G23</f>
        <v>0</v>
      </c>
      <c r="I22" s="24" t="s">
        <v>93</v>
      </c>
      <c r="J22" s="30" t="s">
        <v>93</v>
      </c>
      <c r="K22" s="30" t="s">
        <v>93</v>
      </c>
      <c r="L22" s="30" t="s">
        <v>93</v>
      </c>
      <c r="M22" s="30" t="s">
        <v>93</v>
      </c>
      <c r="N22" s="30" t="s">
        <v>93</v>
      </c>
      <c r="O22" s="30" t="s">
        <v>93</v>
      </c>
      <c r="P22" s="30" t="s">
        <v>93</v>
      </c>
      <c r="Q22" s="30" t="s">
        <v>93</v>
      </c>
      <c r="R22" s="30" t="s">
        <v>93</v>
      </c>
      <c r="S22" s="30" t="s">
        <v>93</v>
      </c>
      <c r="T22" s="30" t="s">
        <v>93</v>
      </c>
      <c r="U22" s="30" t="s">
        <v>93</v>
      </c>
      <c r="V22" s="30" t="s">
        <v>93</v>
      </c>
      <c r="W22" s="30" t="s">
        <v>93</v>
      </c>
      <c r="X22" s="30" t="s">
        <v>93</v>
      </c>
      <c r="Y22" s="30" t="s">
        <v>93</v>
      </c>
      <c r="Z22" s="30" t="s">
        <v>93</v>
      </c>
      <c r="AA22" s="30" t="s">
        <v>93</v>
      </c>
      <c r="AB22" s="30" t="s">
        <v>93</v>
      </c>
      <c r="AC22" s="30" t="s">
        <v>93</v>
      </c>
      <c r="AD22" s="30" t="s">
        <v>93</v>
      </c>
      <c r="AE22" s="30" t="s">
        <v>93</v>
      </c>
      <c r="AF22" s="30" t="s">
        <v>93</v>
      </c>
      <c r="AG22" s="30" t="s">
        <v>93</v>
      </c>
      <c r="AH22" s="30" t="s">
        <v>93</v>
      </c>
      <c r="AI22" s="30" t="s">
        <v>93</v>
      </c>
      <c r="AJ22" s="30" t="s">
        <v>93</v>
      </c>
      <c r="AK22" s="30" t="s">
        <v>93</v>
      </c>
      <c r="AL22" s="30" t="s">
        <v>93</v>
      </c>
      <c r="AM22" s="30" t="s">
        <v>93</v>
      </c>
      <c r="AN22" s="30" t="s">
        <v>93</v>
      </c>
      <c r="AO22" s="30" t="s">
        <v>93</v>
      </c>
      <c r="AP22" s="31" t="s">
        <v>93</v>
      </c>
      <c r="AS22" s="148" t="str">
        <f t="shared" ca="1" si="1"/>
        <v/>
      </c>
    </row>
  </sheetData>
  <autoFilter ref="A2:H22" xr:uid="{FCB7D7B2-00AE-4BF8-B6FD-77E1D0612D56}"/>
  <mergeCells count="4">
    <mergeCell ref="I1:M1"/>
    <mergeCell ref="N1:S1"/>
    <mergeCell ref="T1:U1"/>
    <mergeCell ref="V1:AP1"/>
  </mergeCells>
  <conditionalFormatting sqref="AS3:AS22">
    <cfRule type="cellIs" dxfId="2" priority="1" operator="equal">
      <formula>"Forthcoming"</formula>
    </cfRule>
  </conditionalFormatting>
  <hyperlinks>
    <hyperlink ref="B1" location="'Table 2'!A1" display="Back to map" xr:uid="{5CF3D151-B5B5-4892-B911-FAC445818ECD}"/>
    <hyperlink ref="O3" r:id="rId1" xr:uid="{72E431D6-7190-44CF-98C3-EA137D04954F}"/>
    <hyperlink ref="O4" r:id="rId2" xr:uid="{A6D75AFE-3DE4-4D88-BDC7-9740E3B9D256}"/>
    <hyperlink ref="O5" r:id="rId3" xr:uid="{23AB6EDE-105A-4B37-8279-2C5FC6439211}"/>
    <hyperlink ref="O14" r:id="rId4" xr:uid="{E092EDFA-C3A4-4318-B20B-D47570377A66}"/>
    <hyperlink ref="P3" r:id="rId5" xr:uid="{4F8EBC86-F367-4928-9426-4D9E899CB03D}"/>
    <hyperlink ref="P4" r:id="rId6" xr:uid="{D1A7E920-BC2B-4B67-95B8-133DE65214A5}"/>
    <hyperlink ref="P5" r:id="rId7" xr:uid="{1C818EEE-089C-43AD-A27F-A6467FBE8F00}"/>
    <hyperlink ref="P14" r:id="rId8" xr:uid="{D318931B-9637-43B0-84F6-8588EE47ABBA}"/>
    <hyperlink ref="Q3" r:id="rId9" xr:uid="{B23532AB-7287-40CA-BFC1-27C0CE9C99BD}"/>
    <hyperlink ref="Q4" r:id="rId10" xr:uid="{0DC2AEC7-6C52-44B2-AF62-17FC396EAD7F}"/>
    <hyperlink ref="Q5" r:id="rId11" xr:uid="{E7CC31F8-1242-4793-80FC-9F8EBCD2B803}"/>
    <hyperlink ref="Q14" r:id="rId12" xr:uid="{69C2AD3B-ED55-45FA-BB71-312AE2DD58F6}"/>
    <hyperlink ref="R3" r:id="rId13" xr:uid="{C051C74A-BEE5-42C8-9EC3-965F93AC36D9}"/>
    <hyperlink ref="R4" r:id="rId14" xr:uid="{D9E184B9-24C3-47C4-BAFB-6A81C64921B9}"/>
    <hyperlink ref="R5" r:id="rId15" xr:uid="{EA30953B-FDD1-4B8A-8869-302E0E8493FE}"/>
    <hyperlink ref="R14" r:id="rId16" xr:uid="{DF8FE012-D7F3-4183-9D1B-D008F759CBF5}"/>
    <hyperlink ref="AF3" r:id="rId17" xr:uid="{D842A3C8-4385-4392-B541-0F3EF62C075E}"/>
    <hyperlink ref="AF4" r:id="rId18" xr:uid="{2F021655-CC9A-4183-8253-B06D33C81506}"/>
    <hyperlink ref="AF5" r:id="rId19" xr:uid="{C881654A-ADE3-45DE-AABB-A07CAFA61B72}"/>
    <hyperlink ref="AF14" r:id="rId20" xr:uid="{CA61832C-F586-4022-9443-A65D11A8E390}"/>
    <hyperlink ref="AG3" r:id="rId21" xr:uid="{F04BFEBD-EF11-4427-A36F-F080C070FF25}"/>
    <hyperlink ref="AG4" r:id="rId22" xr:uid="{93526F23-0296-4705-B197-7D0AAD5FC0AD}"/>
    <hyperlink ref="AG5" r:id="rId23" xr:uid="{9ABE3934-687C-4396-ADF2-4B3F4F9CF15F}"/>
    <hyperlink ref="AG14" r:id="rId24" xr:uid="{542C3CFC-E8F2-4A6A-B21A-32FF19CD6296}"/>
    <hyperlink ref="AI3" r:id="rId25" xr:uid="{CFF20C4B-82B3-4B14-84E3-EB2FAD9F4F10}"/>
    <hyperlink ref="AI4" r:id="rId26" xr:uid="{6A2F6C98-E836-49D6-BFC7-FA67DC707FDD}"/>
    <hyperlink ref="AK3" r:id="rId27" xr:uid="{1E92E7CB-520A-41C8-95AC-E23FAF562DB4}"/>
    <hyperlink ref="AK4" r:id="rId28" xr:uid="{C25E8187-64D0-4870-86C3-6C0E6FAD20ED}"/>
    <hyperlink ref="AK5" r:id="rId29" xr:uid="{1E01C202-C5AE-4646-AF32-D92C2088FCDD}"/>
    <hyperlink ref="AK14" r:id="rId30" xr:uid="{6A51D22A-4CAF-4572-8AA2-E1243A5A6A3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975B6-1D27-4EA5-B0E1-1797881CE89D}">
  <dimension ref="A1:AC22"/>
  <sheetViews>
    <sheetView showZeros="0" workbookViewId="0">
      <pane xSplit="8" ySplit="2" topLeftCell="I3" activePane="bottomRight" state="frozen"/>
      <selection activeCell="C1" sqref="C1"/>
      <selection pane="topRight" activeCell="C1" sqref="C1"/>
      <selection pane="bottomLeft" activeCell="C1" sqref="C1"/>
      <selection pane="bottomRight" activeCell="I3" sqref="I3"/>
    </sheetView>
  </sheetViews>
  <sheetFormatPr defaultRowHeight="12.5" x14ac:dyDescent="0.25"/>
  <cols>
    <col min="3" max="4" width="0" hidden="1" customWidth="1"/>
    <col min="29" max="29" width="10.1796875" customWidth="1"/>
  </cols>
  <sheetData>
    <row r="1" spans="1:29" ht="28.5" thickBot="1" x14ac:dyDescent="0.55000000000000004">
      <c r="B1" s="53" t="s">
        <v>542</v>
      </c>
      <c r="C1" s="2"/>
      <c r="D1" s="2"/>
      <c r="E1" s="1" t="s">
        <v>37</v>
      </c>
      <c r="F1" s="2"/>
      <c r="G1" s="2"/>
      <c r="H1" s="2"/>
      <c r="I1" s="209" t="s">
        <v>19</v>
      </c>
      <c r="J1" s="210"/>
      <c r="K1" s="210"/>
      <c r="L1" s="210"/>
      <c r="M1" s="210"/>
      <c r="N1" s="210"/>
      <c r="O1" s="210"/>
      <c r="P1" s="211"/>
      <c r="Q1" s="212" t="s">
        <v>20</v>
      </c>
      <c r="R1" s="212"/>
      <c r="S1" s="212"/>
      <c r="T1" s="212"/>
      <c r="U1" s="212"/>
      <c r="V1" s="212"/>
      <c r="W1" s="212"/>
      <c r="X1" s="212"/>
      <c r="Y1" s="212"/>
      <c r="Z1" s="212"/>
      <c r="AA1" s="212"/>
      <c r="AB1" s="212"/>
      <c r="AC1" s="213"/>
    </row>
    <row r="2" spans="1:29" ht="117.5" thickBot="1" x14ac:dyDescent="0.3">
      <c r="B2" s="52" t="s">
        <v>34</v>
      </c>
      <c r="C2" s="8" t="str">
        <f>'Table 1'!B3</f>
        <v>Duplicate?</v>
      </c>
      <c r="D2" s="8" t="str">
        <f>'Table 1'!C3</f>
        <v>List</v>
      </c>
      <c r="E2" s="8" t="str">
        <f>'Table 1'!D3</f>
        <v>Substance Group</v>
      </c>
      <c r="F2" s="8" t="str">
        <f>'Table 1'!E3</f>
        <v>Category</v>
      </c>
      <c r="G2" s="8" t="str">
        <f>'Table 1'!F3</f>
        <v>Substance name</v>
      </c>
      <c r="H2" s="19" t="str">
        <f>'Table 1'!G3</f>
        <v>CASNo.</v>
      </c>
      <c r="I2" s="25" t="s">
        <v>309</v>
      </c>
      <c r="J2" s="26" t="s">
        <v>310</v>
      </c>
      <c r="K2" s="26" t="s">
        <v>311</v>
      </c>
      <c r="L2" s="26" t="s">
        <v>312</v>
      </c>
      <c r="M2" s="26" t="s">
        <v>313</v>
      </c>
      <c r="N2" s="26" t="s">
        <v>314</v>
      </c>
      <c r="O2" s="26" t="s">
        <v>315</v>
      </c>
      <c r="P2" s="27" t="s">
        <v>316</v>
      </c>
      <c r="Q2" s="36" t="s">
        <v>317</v>
      </c>
      <c r="R2" s="26" t="s">
        <v>318</v>
      </c>
      <c r="S2" s="26" t="s">
        <v>319</v>
      </c>
      <c r="T2" s="26" t="s">
        <v>320</v>
      </c>
      <c r="U2" s="26" t="s">
        <v>321</v>
      </c>
      <c r="V2" s="26" t="s">
        <v>322</v>
      </c>
      <c r="W2" s="26" t="s">
        <v>182</v>
      </c>
      <c r="X2" s="26" t="s">
        <v>323</v>
      </c>
      <c r="Y2" s="26" t="s">
        <v>324</v>
      </c>
      <c r="Z2" s="26" t="s">
        <v>325</v>
      </c>
      <c r="AA2" s="26" t="s">
        <v>326</v>
      </c>
      <c r="AB2" s="26" t="s">
        <v>178</v>
      </c>
      <c r="AC2" s="27" t="s">
        <v>227</v>
      </c>
    </row>
    <row r="3" spans="1:29" ht="13" x14ac:dyDescent="0.3">
      <c r="B3" s="21">
        <f>IF(COUNTIF(I3:AC3,"-")&lt;COUNTA(I3:AC3),1,0)</f>
        <v>1</v>
      </c>
      <c r="C3" s="5">
        <f>'Table 1'!B4</f>
        <v>0</v>
      </c>
      <c r="D3" s="5">
        <f>'Table 1'!C4</f>
        <v>1</v>
      </c>
      <c r="E3" s="5" t="str">
        <f>'Table 1'!D4</f>
        <v>Anilines</v>
      </c>
      <c r="F3" s="5" t="str">
        <f>'Table 1'!E4</f>
        <v>A</v>
      </c>
      <c r="G3" s="5" t="str">
        <f>'Table 1'!F4</f>
        <v>MOCA</v>
      </c>
      <c r="H3" s="12" t="str">
        <f>'Table 1'!G4</f>
        <v>101-14-4</v>
      </c>
      <c r="I3" s="173" t="s">
        <v>327</v>
      </c>
      <c r="J3" s="28" t="s">
        <v>93</v>
      </c>
      <c r="K3" s="28" t="s">
        <v>93</v>
      </c>
      <c r="L3" s="28" t="s">
        <v>93</v>
      </c>
      <c r="M3" s="28" t="s">
        <v>93</v>
      </c>
      <c r="N3" s="28" t="s">
        <v>93</v>
      </c>
      <c r="O3" s="172" t="s">
        <v>328</v>
      </c>
      <c r="P3" s="28" t="s">
        <v>93</v>
      </c>
      <c r="Q3" s="28" t="s">
        <v>93</v>
      </c>
      <c r="R3" s="28" t="s">
        <v>93</v>
      </c>
      <c r="S3" s="28" t="s">
        <v>93</v>
      </c>
      <c r="T3" s="28" t="s">
        <v>93</v>
      </c>
      <c r="U3" s="28" t="s">
        <v>93</v>
      </c>
      <c r="V3" s="28" t="s">
        <v>93</v>
      </c>
      <c r="W3" s="28" t="s">
        <v>93</v>
      </c>
      <c r="X3" s="28" t="s">
        <v>93</v>
      </c>
      <c r="Y3" s="28" t="s">
        <v>93</v>
      </c>
      <c r="Z3" s="28" t="s">
        <v>93</v>
      </c>
      <c r="AA3" s="28" t="s">
        <v>93</v>
      </c>
      <c r="AB3" s="28" t="s">
        <v>93</v>
      </c>
      <c r="AC3" s="29" t="s">
        <v>93</v>
      </c>
    </row>
    <row r="4" spans="1:29" ht="13" x14ac:dyDescent="0.3">
      <c r="B4" s="21">
        <f t="shared" ref="B4:B22" si="0">IF(COUNTIF(I4:AC4,"-")&lt;COUNTA(I4:AC4),1,0)</f>
        <v>1</v>
      </c>
      <c r="C4" s="5">
        <f>'Table 1'!B5</f>
        <v>0</v>
      </c>
      <c r="D4" s="5">
        <f>'Table 1'!C5</f>
        <v>1</v>
      </c>
      <c r="E4" s="5" t="str">
        <f>'Table 1'!D5</f>
        <v>Anilines</v>
      </c>
      <c r="F4" s="5" t="str">
        <f>'Table 1'!E5</f>
        <v>A</v>
      </c>
      <c r="G4" s="5" t="str">
        <f>'Table 1'!F5</f>
        <v>MDA</v>
      </c>
      <c r="H4" s="12" t="str">
        <f>'Table 1'!G5</f>
        <v>101-77-9</v>
      </c>
      <c r="I4" s="171" t="s">
        <v>329</v>
      </c>
      <c r="J4" s="30" t="s">
        <v>93</v>
      </c>
      <c r="K4" s="30" t="s">
        <v>93</v>
      </c>
      <c r="L4" s="30" t="s">
        <v>93</v>
      </c>
      <c r="M4" s="30" t="s">
        <v>93</v>
      </c>
      <c r="N4" s="30" t="s">
        <v>93</v>
      </c>
      <c r="O4" s="170" t="s">
        <v>330</v>
      </c>
      <c r="P4" s="30" t="s">
        <v>93</v>
      </c>
      <c r="Q4" s="30" t="s">
        <v>93</v>
      </c>
      <c r="R4" s="30" t="s">
        <v>93</v>
      </c>
      <c r="S4" s="30" t="s">
        <v>93</v>
      </c>
      <c r="T4" s="30" t="s">
        <v>93</v>
      </c>
      <c r="U4" s="30" t="s">
        <v>93</v>
      </c>
      <c r="V4" s="30" t="s">
        <v>93</v>
      </c>
      <c r="W4" s="30" t="s">
        <v>93</v>
      </c>
      <c r="X4" s="30" t="s">
        <v>93</v>
      </c>
      <c r="Y4" s="30" t="s">
        <v>93</v>
      </c>
      <c r="Z4" s="30" t="s">
        <v>93</v>
      </c>
      <c r="AA4" s="30" t="s">
        <v>93</v>
      </c>
      <c r="AB4" s="30" t="s">
        <v>93</v>
      </c>
      <c r="AC4" s="31" t="s">
        <v>93</v>
      </c>
    </row>
    <row r="5" spans="1:29" ht="13" x14ac:dyDescent="0.3">
      <c r="B5" s="21">
        <f t="shared" si="0"/>
        <v>1</v>
      </c>
      <c r="C5" s="5">
        <f>'Table 1'!B6</f>
        <v>0</v>
      </c>
      <c r="D5" s="5">
        <f>'Table 1'!C6</f>
        <v>1</v>
      </c>
      <c r="E5" s="5" t="str">
        <f>'Table 1'!D6</f>
        <v>Anilines</v>
      </c>
      <c r="F5" s="5" t="str">
        <f>'Table 1'!E6</f>
        <v>B</v>
      </c>
      <c r="G5" s="5" t="str">
        <f>'Table 1'!F6</f>
        <v>o-toluidine</v>
      </c>
      <c r="H5" s="12" t="str">
        <f>'Table 1'!G6</f>
        <v>95-53-4</v>
      </c>
      <c r="I5" s="24" t="s">
        <v>93</v>
      </c>
      <c r="J5" s="30" t="s">
        <v>93</v>
      </c>
      <c r="K5" s="30" t="s">
        <v>93</v>
      </c>
      <c r="L5" s="30" t="s">
        <v>93</v>
      </c>
      <c r="M5" s="30" t="s">
        <v>93</v>
      </c>
      <c r="N5" s="30" t="s">
        <v>93</v>
      </c>
      <c r="O5" s="170" t="s">
        <v>331</v>
      </c>
      <c r="P5" s="30" t="s">
        <v>93</v>
      </c>
      <c r="Q5" s="30" t="s">
        <v>93</v>
      </c>
      <c r="R5" s="30" t="s">
        <v>93</v>
      </c>
      <c r="S5" s="30" t="s">
        <v>93</v>
      </c>
      <c r="T5" s="30" t="s">
        <v>93</v>
      </c>
      <c r="U5" s="30" t="s">
        <v>93</v>
      </c>
      <c r="V5" s="30" t="s">
        <v>93</v>
      </c>
      <c r="W5" s="30" t="s">
        <v>93</v>
      </c>
      <c r="X5" s="30" t="s">
        <v>93</v>
      </c>
      <c r="Y5" s="30" t="s">
        <v>93</v>
      </c>
      <c r="Z5" s="30" t="s">
        <v>93</v>
      </c>
      <c r="AA5" s="30" t="s">
        <v>93</v>
      </c>
      <c r="AB5" s="30" t="s">
        <v>93</v>
      </c>
      <c r="AC5" s="31" t="s">
        <v>93</v>
      </c>
    </row>
    <row r="6" spans="1:29" ht="13" x14ac:dyDescent="0.3">
      <c r="B6" s="21">
        <f t="shared" si="0"/>
        <v>1</v>
      </c>
      <c r="C6" s="5">
        <f>'Table 1'!B7</f>
        <v>0</v>
      </c>
      <c r="D6" s="5">
        <f>'Table 1'!C7</f>
        <v>1</v>
      </c>
      <c r="E6" s="5" t="str">
        <f>'Table 1'!D7</f>
        <v>Anilines</v>
      </c>
      <c r="F6" s="5" t="str">
        <f>'Table 1'!E7</f>
        <v>B</v>
      </c>
      <c r="G6" s="5" t="str">
        <f>'Table 1'!F7</f>
        <v xml:space="preserve">Aniline  </v>
      </c>
      <c r="H6" s="12" t="str">
        <f>'Table 1'!G7</f>
        <v>62-53-3</v>
      </c>
      <c r="I6" s="171" t="s">
        <v>332</v>
      </c>
      <c r="J6" s="30" t="s">
        <v>93</v>
      </c>
      <c r="K6" s="30" t="s">
        <v>93</v>
      </c>
      <c r="L6" s="30" t="s">
        <v>93</v>
      </c>
      <c r="M6" s="170" t="s">
        <v>333</v>
      </c>
      <c r="N6" s="30" t="s">
        <v>93</v>
      </c>
      <c r="O6" s="30" t="s">
        <v>93</v>
      </c>
      <c r="P6" s="30" t="s">
        <v>93</v>
      </c>
      <c r="Q6" s="30" t="s">
        <v>93</v>
      </c>
      <c r="R6" s="30" t="s">
        <v>93</v>
      </c>
      <c r="S6" s="30" t="s">
        <v>93</v>
      </c>
      <c r="T6" s="30" t="s">
        <v>93</v>
      </c>
      <c r="U6" s="30" t="s">
        <v>93</v>
      </c>
      <c r="V6" s="30" t="s">
        <v>93</v>
      </c>
      <c r="W6" s="30" t="s">
        <v>93</v>
      </c>
      <c r="X6" s="30" t="s">
        <v>93</v>
      </c>
      <c r="Y6" s="30" t="s">
        <v>93</v>
      </c>
      <c r="Z6" s="30" t="s">
        <v>93</v>
      </c>
      <c r="AA6" s="30" t="s">
        <v>93</v>
      </c>
      <c r="AB6" s="30" t="s">
        <v>93</v>
      </c>
      <c r="AC6" s="31" t="s">
        <v>93</v>
      </c>
    </row>
    <row r="7" spans="1:29" ht="13" x14ac:dyDescent="0.3">
      <c r="A7" s="55" t="s">
        <v>545</v>
      </c>
      <c r="B7" s="21">
        <f t="shared" si="0"/>
        <v>1</v>
      </c>
      <c r="C7" s="5">
        <f>'Table 1'!B8</f>
        <v>0</v>
      </c>
      <c r="D7" s="5">
        <f>'Table 1'!C8</f>
        <v>1</v>
      </c>
      <c r="E7" s="5" t="str">
        <f>'Table 1'!D8</f>
        <v>Anilines</v>
      </c>
      <c r="F7" s="5" t="str">
        <f>'Table 1'!E8</f>
        <v>B</v>
      </c>
      <c r="G7" s="5" t="str">
        <f>'Table 1'!F8</f>
        <v>diisocyanates (mDI/TDI)</v>
      </c>
      <c r="H7" s="12" t="str">
        <f>'Table 1'!G8</f>
        <v>101-68-8</v>
      </c>
      <c r="I7" s="171" t="s">
        <v>334</v>
      </c>
      <c r="J7" s="170" t="s">
        <v>335</v>
      </c>
      <c r="K7" s="30" t="s">
        <v>93</v>
      </c>
      <c r="L7" s="170" t="s">
        <v>336</v>
      </c>
      <c r="M7" s="170" t="s">
        <v>337</v>
      </c>
      <c r="N7" s="30" t="s">
        <v>93</v>
      </c>
      <c r="O7" s="30" t="s">
        <v>93</v>
      </c>
      <c r="P7" s="30" t="s">
        <v>93</v>
      </c>
      <c r="Q7" s="30" t="s">
        <v>305</v>
      </c>
      <c r="R7" s="30" t="s">
        <v>338</v>
      </c>
      <c r="S7" s="30" t="s">
        <v>339</v>
      </c>
      <c r="T7" s="30" t="s">
        <v>340</v>
      </c>
      <c r="U7" s="30" t="s">
        <v>206</v>
      </c>
      <c r="V7" s="30" t="s">
        <v>341</v>
      </c>
      <c r="W7" s="30" t="s">
        <v>342</v>
      </c>
      <c r="X7" s="30" t="s">
        <v>206</v>
      </c>
      <c r="Y7" s="170" t="s">
        <v>343</v>
      </c>
      <c r="Z7" s="170" t="s">
        <v>344</v>
      </c>
      <c r="AA7" s="170" t="s">
        <v>345</v>
      </c>
      <c r="AB7" s="30" t="s">
        <v>206</v>
      </c>
      <c r="AC7" s="31" t="s">
        <v>346</v>
      </c>
    </row>
    <row r="8" spans="1:29" ht="13" x14ac:dyDescent="0.3">
      <c r="A8" s="55" t="s">
        <v>545</v>
      </c>
      <c r="B8" s="21">
        <f t="shared" si="0"/>
        <v>1</v>
      </c>
      <c r="C8" s="5" t="str">
        <f>'Table 1'!B9</f>
        <v>Y</v>
      </c>
      <c r="D8" s="5">
        <f>'Table 1'!C9</f>
        <v>1</v>
      </c>
      <c r="E8" s="5" t="str">
        <f>'Table 1'!D9</f>
        <v>Anilines</v>
      </c>
      <c r="F8" s="5" t="str">
        <f>'Table 1'!E9</f>
        <v>B</v>
      </c>
      <c r="G8" s="5" t="str">
        <f>'Table 1'!F9</f>
        <v>diisocyanates (mDI/TDI)</v>
      </c>
      <c r="H8" s="18" t="str">
        <f>'Table 1'!G9</f>
        <v>584-84-9</v>
      </c>
      <c r="I8" s="24" t="s">
        <v>93</v>
      </c>
      <c r="J8" s="30" t="s">
        <v>93</v>
      </c>
      <c r="K8" s="30" t="s">
        <v>93</v>
      </c>
      <c r="L8" s="30" t="s">
        <v>93</v>
      </c>
      <c r="M8" s="170" t="s">
        <v>347</v>
      </c>
      <c r="N8" s="30" t="s">
        <v>93</v>
      </c>
      <c r="O8" s="30" t="s">
        <v>93</v>
      </c>
      <c r="P8" s="30" t="s">
        <v>93</v>
      </c>
      <c r="Q8" s="30" t="s">
        <v>93</v>
      </c>
      <c r="R8" s="30" t="s">
        <v>93</v>
      </c>
      <c r="S8" s="30" t="s">
        <v>93</v>
      </c>
      <c r="T8" s="30" t="s">
        <v>93</v>
      </c>
      <c r="U8" s="30" t="s">
        <v>93</v>
      </c>
      <c r="V8" s="30" t="s">
        <v>93</v>
      </c>
      <c r="W8" s="30" t="s">
        <v>93</v>
      </c>
      <c r="X8" s="30" t="s">
        <v>93</v>
      </c>
      <c r="Y8" s="30" t="s">
        <v>93</v>
      </c>
      <c r="Z8" s="30" t="s">
        <v>93</v>
      </c>
      <c r="AA8" s="30" t="s">
        <v>93</v>
      </c>
      <c r="AB8" s="30" t="s">
        <v>93</v>
      </c>
      <c r="AC8" s="31" t="s">
        <v>93</v>
      </c>
    </row>
    <row r="9" spans="1:29" ht="13" x14ac:dyDescent="0.3">
      <c r="A9" s="55" t="s">
        <v>545</v>
      </c>
      <c r="B9" s="21">
        <f t="shared" si="0"/>
        <v>0</v>
      </c>
      <c r="C9" s="5" t="str">
        <f>'Table 1'!B10</f>
        <v>Y</v>
      </c>
      <c r="D9" s="5">
        <f>'Table 1'!C10</f>
        <v>1</v>
      </c>
      <c r="E9" s="5" t="str">
        <f>'Table 1'!D10</f>
        <v>Anilines</v>
      </c>
      <c r="F9" s="5" t="str">
        <f>'Table 1'!E10</f>
        <v>B</v>
      </c>
      <c r="G9" s="5" t="str">
        <f>'Table 1'!F10</f>
        <v>diisocyanates (mDI/TDI)</v>
      </c>
      <c r="H9" s="18" t="str">
        <f>'Table 1'!G10</f>
        <v>91-08-07</v>
      </c>
      <c r="I9" s="24" t="s">
        <v>93</v>
      </c>
      <c r="J9" s="30" t="s">
        <v>93</v>
      </c>
      <c r="K9" s="30" t="s">
        <v>93</v>
      </c>
      <c r="L9" s="30" t="s">
        <v>93</v>
      </c>
      <c r="M9" s="30" t="s">
        <v>93</v>
      </c>
      <c r="N9" s="30" t="s">
        <v>93</v>
      </c>
      <c r="O9" s="30" t="s">
        <v>93</v>
      </c>
      <c r="P9" s="30" t="s">
        <v>93</v>
      </c>
      <c r="Q9" s="30" t="s">
        <v>93</v>
      </c>
      <c r="R9" s="30" t="s">
        <v>93</v>
      </c>
      <c r="S9" s="30" t="s">
        <v>93</v>
      </c>
      <c r="T9" s="30" t="s">
        <v>93</v>
      </c>
      <c r="U9" s="30" t="s">
        <v>93</v>
      </c>
      <c r="V9" s="30" t="s">
        <v>93</v>
      </c>
      <c r="W9" s="30" t="s">
        <v>93</v>
      </c>
      <c r="X9" s="30" t="s">
        <v>93</v>
      </c>
      <c r="Y9" s="30" t="s">
        <v>93</v>
      </c>
      <c r="Z9" s="30" t="s">
        <v>93</v>
      </c>
      <c r="AA9" s="30" t="s">
        <v>93</v>
      </c>
      <c r="AB9" s="30" t="s">
        <v>93</v>
      </c>
      <c r="AC9" s="31" t="s">
        <v>93</v>
      </c>
    </row>
    <row r="10" spans="1:29" ht="13" x14ac:dyDescent="0.3">
      <c r="B10" s="21">
        <f t="shared" si="0"/>
        <v>0</v>
      </c>
      <c r="C10" s="5">
        <f>'Table 1'!B11</f>
        <v>0</v>
      </c>
      <c r="D10" s="5">
        <f>'Table 1'!C11</f>
        <v>1</v>
      </c>
      <c r="E10" s="5" t="str">
        <f>'Table 1'!D11</f>
        <v>Anilines</v>
      </c>
      <c r="F10" s="5" t="str">
        <f>'Table 1'!E11</f>
        <v>B</v>
      </c>
      <c r="G10" s="5" t="str">
        <f>'Table 1'!F11</f>
        <v xml:space="preserve">paracetamol </v>
      </c>
      <c r="H10" s="12" t="str">
        <f>'Table 1'!G11</f>
        <v>103-90-2</v>
      </c>
      <c r="I10" s="24" t="s">
        <v>93</v>
      </c>
      <c r="J10" s="30" t="s">
        <v>93</v>
      </c>
      <c r="K10" s="30" t="s">
        <v>93</v>
      </c>
      <c r="L10" s="30" t="s">
        <v>93</v>
      </c>
      <c r="M10" s="30" t="s">
        <v>93</v>
      </c>
      <c r="N10" s="30" t="s">
        <v>93</v>
      </c>
      <c r="O10" s="30" t="s">
        <v>93</v>
      </c>
      <c r="P10" s="30" t="s">
        <v>93</v>
      </c>
      <c r="Q10" s="30" t="s">
        <v>93</v>
      </c>
      <c r="R10" s="30" t="s">
        <v>93</v>
      </c>
      <c r="S10" s="30" t="s">
        <v>93</v>
      </c>
      <c r="T10" s="30" t="s">
        <v>93</v>
      </c>
      <c r="U10" s="30" t="s">
        <v>93</v>
      </c>
      <c r="V10" s="30" t="s">
        <v>93</v>
      </c>
      <c r="W10" s="30" t="s">
        <v>93</v>
      </c>
      <c r="X10" s="30" t="s">
        <v>93</v>
      </c>
      <c r="Y10" s="30" t="s">
        <v>93</v>
      </c>
      <c r="Z10" s="30" t="s">
        <v>93</v>
      </c>
      <c r="AA10" s="30" t="s">
        <v>93</v>
      </c>
      <c r="AB10" s="30" t="s">
        <v>93</v>
      </c>
      <c r="AC10" s="31" t="s">
        <v>93</v>
      </c>
    </row>
    <row r="11" spans="1:29" ht="13" x14ac:dyDescent="0.3">
      <c r="B11" s="21">
        <f t="shared" si="0"/>
        <v>1</v>
      </c>
      <c r="C11" s="5">
        <f>'Table 1'!B12</f>
        <v>0</v>
      </c>
      <c r="D11" s="5">
        <f>'Table 1'!C12</f>
        <v>1</v>
      </c>
      <c r="E11" s="5" t="str">
        <f>'Table 1'!D12</f>
        <v>Anilines</v>
      </c>
      <c r="F11" s="5" t="str">
        <f>'Table 1'!E12</f>
        <v>C</v>
      </c>
      <c r="G11" s="5" t="str">
        <f>'Table 1'!F12</f>
        <v xml:space="preserve">p-PDA </v>
      </c>
      <c r="H11" s="12" t="str">
        <f>'Table 1'!G12</f>
        <v>106-50-3</v>
      </c>
      <c r="I11" s="171" t="s">
        <v>348</v>
      </c>
      <c r="J11" s="30" t="s">
        <v>93</v>
      </c>
      <c r="K11" s="30" t="s">
        <v>93</v>
      </c>
      <c r="L11" s="30" t="s">
        <v>93</v>
      </c>
      <c r="M11" s="170" t="s">
        <v>349</v>
      </c>
      <c r="N11" s="30" t="s">
        <v>93</v>
      </c>
      <c r="O11" s="30" t="s">
        <v>93</v>
      </c>
      <c r="P11" s="30" t="s">
        <v>93</v>
      </c>
      <c r="Q11" s="30" t="s">
        <v>93</v>
      </c>
      <c r="R11" s="30" t="s">
        <v>93</v>
      </c>
      <c r="S11" s="30" t="s">
        <v>93</v>
      </c>
      <c r="T11" s="30" t="s">
        <v>93</v>
      </c>
      <c r="U11" s="30" t="s">
        <v>93</v>
      </c>
      <c r="V11" s="30" t="s">
        <v>93</v>
      </c>
      <c r="W11" s="30" t="s">
        <v>93</v>
      </c>
      <c r="X11" s="30" t="s">
        <v>93</v>
      </c>
      <c r="Y11" s="30" t="s">
        <v>93</v>
      </c>
      <c r="Z11" s="30" t="s">
        <v>93</v>
      </c>
      <c r="AA11" s="30" t="s">
        <v>93</v>
      </c>
      <c r="AB11" s="30" t="s">
        <v>93</v>
      </c>
      <c r="AC11" s="31" t="s">
        <v>93</v>
      </c>
    </row>
    <row r="12" spans="1:29" ht="13" x14ac:dyDescent="0.3">
      <c r="B12" s="21">
        <f t="shared" si="0"/>
        <v>0</v>
      </c>
      <c r="C12" s="5">
        <f>'Table 1'!B13</f>
        <v>0</v>
      </c>
      <c r="D12" s="5">
        <f>'Table 1'!C13</f>
        <v>1</v>
      </c>
      <c r="E12" s="5" t="str">
        <f>'Table 1'!D13</f>
        <v>Anilines</v>
      </c>
      <c r="F12" s="5" t="str">
        <f>'Table 1'!E13</f>
        <v>C</v>
      </c>
      <c r="G12" s="5" t="str">
        <f>'Table 1'!F13</f>
        <v>p-toluidine</v>
      </c>
      <c r="H12" s="12" t="str">
        <f>'Table 1'!G13</f>
        <v>106-49-0</v>
      </c>
      <c r="I12" s="24" t="s">
        <v>93</v>
      </c>
      <c r="J12" s="30" t="s">
        <v>93</v>
      </c>
      <c r="K12" s="30" t="s">
        <v>93</v>
      </c>
      <c r="L12" s="30" t="s">
        <v>93</v>
      </c>
      <c r="M12" s="30" t="s">
        <v>93</v>
      </c>
      <c r="N12" s="30" t="s">
        <v>93</v>
      </c>
      <c r="O12" s="30" t="s">
        <v>93</v>
      </c>
      <c r="P12" s="30" t="s">
        <v>93</v>
      </c>
      <c r="Q12" s="30" t="s">
        <v>93</v>
      </c>
      <c r="R12" s="30" t="s">
        <v>93</v>
      </c>
      <c r="S12" s="30" t="s">
        <v>93</v>
      </c>
      <c r="T12" s="30" t="s">
        <v>93</v>
      </c>
      <c r="U12" s="30" t="s">
        <v>93</v>
      </c>
      <c r="V12" s="30" t="s">
        <v>93</v>
      </c>
      <c r="W12" s="30" t="s">
        <v>93</v>
      </c>
      <c r="X12" s="30" t="s">
        <v>93</v>
      </c>
      <c r="Y12" s="30" t="s">
        <v>93</v>
      </c>
      <c r="Z12" s="30" t="s">
        <v>93</v>
      </c>
      <c r="AA12" s="30" t="s">
        <v>93</v>
      </c>
      <c r="AB12" s="30" t="s">
        <v>93</v>
      </c>
      <c r="AC12" s="31" t="s">
        <v>93</v>
      </c>
    </row>
    <row r="13" spans="1:29" ht="13" x14ac:dyDescent="0.3">
      <c r="B13" s="21">
        <f t="shared" si="0"/>
        <v>0</v>
      </c>
      <c r="C13" s="5">
        <f>'Table 1'!B14</f>
        <v>0</v>
      </c>
      <c r="D13" s="5">
        <f>'Table 1'!C14</f>
        <v>1</v>
      </c>
      <c r="E13" s="5" t="str">
        <f>'Table 1'!D14</f>
        <v>Anilines</v>
      </c>
      <c r="F13" s="5" t="str">
        <f>'Table 1'!E14</f>
        <v>D</v>
      </c>
      <c r="G13" s="5" t="str">
        <f>'Table 1'!F14</f>
        <v>1,3-diphenylguanidine</v>
      </c>
      <c r="H13" s="12" t="str">
        <f>'Table 1'!G14</f>
        <v>102-67-7</v>
      </c>
      <c r="I13" s="24" t="s">
        <v>93</v>
      </c>
      <c r="J13" s="30" t="s">
        <v>93</v>
      </c>
      <c r="K13" s="30" t="s">
        <v>93</v>
      </c>
      <c r="L13" s="30" t="s">
        <v>93</v>
      </c>
      <c r="M13" s="30" t="s">
        <v>93</v>
      </c>
      <c r="N13" s="30" t="s">
        <v>93</v>
      </c>
      <c r="O13" s="30" t="s">
        <v>93</v>
      </c>
      <c r="P13" s="30" t="s">
        <v>93</v>
      </c>
      <c r="Q13" s="30" t="s">
        <v>93</v>
      </c>
      <c r="R13" s="30" t="s">
        <v>93</v>
      </c>
      <c r="S13" s="30" t="s">
        <v>93</v>
      </c>
      <c r="T13" s="30" t="s">
        <v>93</v>
      </c>
      <c r="U13" s="30" t="s">
        <v>93</v>
      </c>
      <c r="V13" s="30" t="s">
        <v>93</v>
      </c>
      <c r="W13" s="30" t="s">
        <v>93</v>
      </c>
      <c r="X13" s="30" t="s">
        <v>93</v>
      </c>
      <c r="Y13" s="30" t="s">
        <v>93</v>
      </c>
      <c r="Z13" s="30" t="s">
        <v>93</v>
      </c>
      <c r="AA13" s="30" t="s">
        <v>93</v>
      </c>
      <c r="AB13" s="30" t="s">
        <v>93</v>
      </c>
      <c r="AC13" s="31" t="s">
        <v>93</v>
      </c>
    </row>
    <row r="14" spans="1:29" ht="13" x14ac:dyDescent="0.3">
      <c r="B14" s="21">
        <f t="shared" si="0"/>
        <v>1</v>
      </c>
      <c r="C14" s="5">
        <f>'Table 1'!B15</f>
        <v>0</v>
      </c>
      <c r="D14" s="5">
        <f>'Table 1'!C15</f>
        <v>1</v>
      </c>
      <c r="E14" s="5" t="str">
        <f>'Table 1'!D15</f>
        <v>Anilines</v>
      </c>
      <c r="F14" s="5" t="str">
        <f>'Table 1'!E15</f>
        <v>D</v>
      </c>
      <c r="G14" s="5" t="str">
        <f>'Table 1'!F15</f>
        <v>4,4-oxodianiline</v>
      </c>
      <c r="H14" s="12" t="str">
        <f>'Table 1'!G15</f>
        <v>101-80-4</v>
      </c>
      <c r="I14" s="24" t="s">
        <v>93</v>
      </c>
      <c r="J14" s="30" t="s">
        <v>93</v>
      </c>
      <c r="K14" s="30" t="s">
        <v>93</v>
      </c>
      <c r="L14" s="30" t="s">
        <v>93</v>
      </c>
      <c r="M14" s="30" t="s">
        <v>93</v>
      </c>
      <c r="N14" s="30" t="s">
        <v>93</v>
      </c>
      <c r="O14" s="170" t="s">
        <v>350</v>
      </c>
      <c r="P14" s="30" t="s">
        <v>93</v>
      </c>
      <c r="Q14" s="30" t="s">
        <v>93</v>
      </c>
      <c r="R14" s="30" t="s">
        <v>93</v>
      </c>
      <c r="S14" s="30" t="s">
        <v>93</v>
      </c>
      <c r="T14" s="30" t="s">
        <v>93</v>
      </c>
      <c r="U14" s="30" t="s">
        <v>93</v>
      </c>
      <c r="V14" s="30" t="s">
        <v>93</v>
      </c>
      <c r="W14" s="30" t="s">
        <v>93</v>
      </c>
      <c r="X14" s="30" t="s">
        <v>93</v>
      </c>
      <c r="Y14" s="30" t="s">
        <v>93</v>
      </c>
      <c r="Z14" s="30" t="s">
        <v>93</v>
      </c>
      <c r="AA14" s="30" t="s">
        <v>93</v>
      </c>
      <c r="AB14" s="30" t="s">
        <v>93</v>
      </c>
      <c r="AC14" s="31" t="s">
        <v>93</v>
      </c>
    </row>
    <row r="15" spans="1:29" ht="13" x14ac:dyDescent="0.3">
      <c r="B15" s="21">
        <f t="shared" si="0"/>
        <v>0</v>
      </c>
      <c r="C15" s="5">
        <f>'Table 1'!B16</f>
        <v>0</v>
      </c>
      <c r="D15" s="5">
        <f>'Table 1'!C16</f>
        <v>1</v>
      </c>
      <c r="E15" s="5" t="str">
        <f>'Table 1'!D16</f>
        <v>Anilines</v>
      </c>
      <c r="F15" s="5" t="str">
        <f>'Table 1'!E16</f>
        <v>D</v>
      </c>
      <c r="G15" s="5" t="str">
        <f>'Table 1'!F16</f>
        <v>N,N-diethylaniline</v>
      </c>
      <c r="H15" s="12" t="str">
        <f>'Table 1'!G16</f>
        <v>91-66-7</v>
      </c>
      <c r="I15" s="24" t="s">
        <v>93</v>
      </c>
      <c r="J15" s="30" t="s">
        <v>93</v>
      </c>
      <c r="K15" s="30" t="s">
        <v>93</v>
      </c>
      <c r="L15" s="30" t="s">
        <v>93</v>
      </c>
      <c r="M15" s="30" t="s">
        <v>93</v>
      </c>
      <c r="N15" s="30" t="s">
        <v>93</v>
      </c>
      <c r="O15" s="30" t="s">
        <v>93</v>
      </c>
      <c r="P15" s="30" t="s">
        <v>93</v>
      </c>
      <c r="Q15" s="30" t="s">
        <v>93</v>
      </c>
      <c r="R15" s="30" t="s">
        <v>93</v>
      </c>
      <c r="S15" s="30" t="s">
        <v>93</v>
      </c>
      <c r="T15" s="30" t="s">
        <v>93</v>
      </c>
      <c r="U15" s="30" t="s">
        <v>93</v>
      </c>
      <c r="V15" s="30" t="s">
        <v>93</v>
      </c>
      <c r="W15" s="30" t="s">
        <v>93</v>
      </c>
      <c r="X15" s="30" t="s">
        <v>93</v>
      </c>
      <c r="Y15" s="30" t="s">
        <v>93</v>
      </c>
      <c r="Z15" s="30" t="s">
        <v>93</v>
      </c>
      <c r="AA15" s="30" t="s">
        <v>93</v>
      </c>
      <c r="AB15" s="30" t="s">
        <v>93</v>
      </c>
      <c r="AC15" s="31" t="s">
        <v>93</v>
      </c>
    </row>
    <row r="16" spans="1:29" ht="13" x14ac:dyDescent="0.3">
      <c r="B16" s="21">
        <f t="shared" si="0"/>
        <v>1</v>
      </c>
      <c r="C16" s="5">
        <f>'Table 1'!B17</f>
        <v>0</v>
      </c>
      <c r="D16" s="5">
        <f>'Table 1'!C17</f>
        <v>1</v>
      </c>
      <c r="E16" s="5" t="str">
        <f>'Table 1'!D17</f>
        <v>Anilines</v>
      </c>
      <c r="F16" s="5" t="str">
        <f>'Table 1'!E17</f>
        <v>D</v>
      </c>
      <c r="G16" s="5" t="str">
        <f>'Table 1'!F17</f>
        <v>N-1-naphthylaniline</v>
      </c>
      <c r="H16" s="12" t="str">
        <f>'Table 1'!G17</f>
        <v>90-30-2</v>
      </c>
      <c r="I16" s="24" t="s">
        <v>93</v>
      </c>
      <c r="J16" s="170" t="s">
        <v>351</v>
      </c>
      <c r="K16" s="30" t="s">
        <v>93</v>
      </c>
      <c r="L16" s="170" t="s">
        <v>352</v>
      </c>
      <c r="M16" s="30" t="s">
        <v>93</v>
      </c>
      <c r="N16" s="170" t="s">
        <v>353</v>
      </c>
      <c r="O16" s="30" t="s">
        <v>93</v>
      </c>
      <c r="P16" s="30" t="s">
        <v>93</v>
      </c>
      <c r="Q16" s="30" t="s">
        <v>306</v>
      </c>
      <c r="R16" s="30" t="s">
        <v>273</v>
      </c>
      <c r="S16" s="30" t="s">
        <v>339</v>
      </c>
      <c r="T16" s="30" t="s">
        <v>354</v>
      </c>
      <c r="U16" s="30" t="s">
        <v>206</v>
      </c>
      <c r="V16" s="30" t="s">
        <v>355</v>
      </c>
      <c r="W16" s="30" t="s">
        <v>356</v>
      </c>
      <c r="X16" s="30" t="s">
        <v>206</v>
      </c>
      <c r="Y16" s="30" t="s">
        <v>206</v>
      </c>
      <c r="Z16" s="170" t="s">
        <v>357</v>
      </c>
      <c r="AA16" s="30" t="s">
        <v>206</v>
      </c>
      <c r="AB16" s="30" t="s">
        <v>358</v>
      </c>
      <c r="AC16" s="31" t="s">
        <v>359</v>
      </c>
    </row>
    <row r="17" spans="2:29" ht="13" x14ac:dyDescent="0.3">
      <c r="B17" s="21">
        <f t="shared" si="0"/>
        <v>1</v>
      </c>
      <c r="C17" s="5">
        <f>'Table 1'!B18</f>
        <v>0</v>
      </c>
      <c r="D17" s="5">
        <f>'Table 1'!C18</f>
        <v>1</v>
      </c>
      <c r="E17" s="5" t="str">
        <f>'Table 1'!D18</f>
        <v>Anilines</v>
      </c>
      <c r="F17" s="5" t="str">
        <f>'Table 1'!E18</f>
        <v>D</v>
      </c>
      <c r="G17" s="5" t="str">
        <f>'Table 1'!F18</f>
        <v>N-ethyl-N-[2-[1-(2-methylpropoxy)ethoxy]ethyl]-4-(phenylazo)aniline</v>
      </c>
      <c r="H17" s="12" t="str">
        <f>'Table 1'!G18</f>
        <v>34432-92-3</v>
      </c>
      <c r="I17" s="171" t="s">
        <v>360</v>
      </c>
      <c r="J17" s="30" t="s">
        <v>93</v>
      </c>
      <c r="K17" s="30" t="s">
        <v>93</v>
      </c>
      <c r="L17" s="30" t="s">
        <v>93</v>
      </c>
      <c r="M17" s="30" t="s">
        <v>93</v>
      </c>
      <c r="N17" s="30" t="s">
        <v>93</v>
      </c>
      <c r="O17" s="30" t="s">
        <v>93</v>
      </c>
      <c r="P17" s="30" t="s">
        <v>93</v>
      </c>
      <c r="Q17" s="30" t="s">
        <v>93</v>
      </c>
      <c r="R17" s="30" t="s">
        <v>93</v>
      </c>
      <c r="S17" s="30" t="s">
        <v>93</v>
      </c>
      <c r="T17" s="30" t="s">
        <v>93</v>
      </c>
      <c r="U17" s="30" t="s">
        <v>93</v>
      </c>
      <c r="V17" s="30" t="s">
        <v>93</v>
      </c>
      <c r="W17" s="30" t="s">
        <v>93</v>
      </c>
      <c r="X17" s="30" t="s">
        <v>93</v>
      </c>
      <c r="Y17" s="30" t="s">
        <v>93</v>
      </c>
      <c r="Z17" s="30" t="s">
        <v>93</v>
      </c>
      <c r="AA17" s="30" t="s">
        <v>93</v>
      </c>
      <c r="AB17" s="30" t="s">
        <v>93</v>
      </c>
      <c r="AC17" s="31" t="s">
        <v>93</v>
      </c>
    </row>
    <row r="18" spans="2:29" ht="13" x14ac:dyDescent="0.3">
      <c r="B18" s="21">
        <f t="shared" si="0"/>
        <v>1</v>
      </c>
      <c r="C18" s="5">
        <f>'Table 1'!B19</f>
        <v>0</v>
      </c>
      <c r="D18" s="5">
        <f>'Table 1'!C19</f>
        <v>1</v>
      </c>
      <c r="E18" s="5" t="str">
        <f>'Table 1'!D19</f>
        <v>Anilines</v>
      </c>
      <c r="F18" s="5" t="str">
        <f>'Table 1'!E19</f>
        <v>D</v>
      </c>
      <c r="G18" s="5" t="str">
        <f>'Table 1'!F19</f>
        <v>p-(2,3-epoxypropoxy)-N,N-bis(2,3-epoxypropyl)aniline, m-(2,3-epoxypropoxy)-N,N-bis(2,3-epoxypropyl)aniline</v>
      </c>
      <c r="H18" s="12" t="str">
        <f>'Table 1'!G19</f>
        <v>5026-74-4</v>
      </c>
      <c r="I18" s="171" t="s">
        <v>361</v>
      </c>
      <c r="J18" s="170" t="s">
        <v>362</v>
      </c>
      <c r="K18" s="30" t="s">
        <v>93</v>
      </c>
      <c r="L18" s="30" t="s">
        <v>93</v>
      </c>
      <c r="M18" s="30" t="s">
        <v>93</v>
      </c>
      <c r="N18" s="30" t="s">
        <v>93</v>
      </c>
      <c r="O18" s="30" t="s">
        <v>93</v>
      </c>
      <c r="P18" s="30" t="s">
        <v>93</v>
      </c>
      <c r="Q18" s="30" t="s">
        <v>363</v>
      </c>
      <c r="R18" s="30" t="s">
        <v>308</v>
      </c>
      <c r="S18" s="30" t="s">
        <v>210</v>
      </c>
      <c r="T18" s="30" t="s">
        <v>364</v>
      </c>
      <c r="U18" s="30" t="s">
        <v>206</v>
      </c>
      <c r="V18" s="30" t="s">
        <v>365</v>
      </c>
      <c r="W18" s="30" t="s">
        <v>366</v>
      </c>
      <c r="X18" s="30" t="s">
        <v>206</v>
      </c>
      <c r="Y18" s="170" t="s">
        <v>367</v>
      </c>
      <c r="Z18" s="30" t="s">
        <v>206</v>
      </c>
      <c r="AA18" s="30" t="s">
        <v>206</v>
      </c>
      <c r="AB18" s="30" t="s">
        <v>206</v>
      </c>
      <c r="AC18" s="31" t="s">
        <v>212</v>
      </c>
    </row>
    <row r="19" spans="2:29" ht="13" x14ac:dyDescent="0.3">
      <c r="B19" s="21">
        <f t="shared" si="0"/>
        <v>1</v>
      </c>
      <c r="C19" s="5" t="str">
        <f>'Table 1'!B20</f>
        <v>Y</v>
      </c>
      <c r="D19" s="5">
        <f>'Table 1'!C20</f>
        <v>1</v>
      </c>
      <c r="E19" s="5" t="str">
        <f>'Table 1'!D20</f>
        <v>Anilines</v>
      </c>
      <c r="F19" s="5" t="str">
        <f>'Table 1'!E20</f>
        <v>D</v>
      </c>
      <c r="G19" s="5" t="str">
        <f>'Table 1'!F20</f>
        <v>p-(2,3-epoxypropoxy)-N,N-bis(2,3-epoxypropyl)aniline, m-(2,3-epoxypropoxy)-N,N-bis(2,3-epoxypropyl)aniline</v>
      </c>
      <c r="H19" s="18" t="str">
        <f>'Table 1'!G20</f>
        <v>71604-74-5</v>
      </c>
      <c r="I19" s="171" t="s">
        <v>368</v>
      </c>
      <c r="J19" s="30" t="s">
        <v>93</v>
      </c>
      <c r="K19" s="30" t="s">
        <v>93</v>
      </c>
      <c r="L19" s="30" t="s">
        <v>93</v>
      </c>
      <c r="M19" s="30" t="s">
        <v>93</v>
      </c>
      <c r="N19" s="30" t="s">
        <v>93</v>
      </c>
      <c r="O19" s="30" t="s">
        <v>93</v>
      </c>
      <c r="P19" s="30" t="s">
        <v>93</v>
      </c>
      <c r="Q19" s="30" t="s">
        <v>93</v>
      </c>
      <c r="R19" s="30" t="s">
        <v>93</v>
      </c>
      <c r="S19" s="30" t="s">
        <v>93</v>
      </c>
      <c r="T19" s="30" t="s">
        <v>93</v>
      </c>
      <c r="U19" s="30" t="s">
        <v>93</v>
      </c>
      <c r="V19" s="30" t="s">
        <v>93</v>
      </c>
      <c r="W19" s="30" t="s">
        <v>93</v>
      </c>
      <c r="X19" s="30" t="s">
        <v>93</v>
      </c>
      <c r="Y19" s="30" t="s">
        <v>93</v>
      </c>
      <c r="Z19" s="30" t="s">
        <v>93</v>
      </c>
      <c r="AA19" s="30" t="s">
        <v>93</v>
      </c>
      <c r="AB19" s="30" t="s">
        <v>93</v>
      </c>
      <c r="AC19" s="31" t="s">
        <v>93</v>
      </c>
    </row>
    <row r="20" spans="2:29" ht="13" x14ac:dyDescent="0.3">
      <c r="B20" s="21">
        <f t="shared" si="0"/>
        <v>1</v>
      </c>
      <c r="C20" s="5">
        <f>'Table 1'!B21</f>
        <v>0</v>
      </c>
      <c r="D20" s="5">
        <f>'Table 1'!C21</f>
        <v>1</v>
      </c>
      <c r="E20" s="5" t="str">
        <f>'Table 1'!D21</f>
        <v>Anilines</v>
      </c>
      <c r="F20" s="5" t="str">
        <f>'Table 1'!E21</f>
        <v>D</v>
      </c>
      <c r="G20" s="5" t="str">
        <f>'Table 1'!F21</f>
        <v>1,1'-(p-tolylimino)dipropan-2-ol</v>
      </c>
      <c r="H20" s="12" t="str">
        <f>'Table 1'!G21</f>
        <v>38668-48-3</v>
      </c>
      <c r="I20" s="171" t="s">
        <v>369</v>
      </c>
      <c r="J20" s="30" t="s">
        <v>93</v>
      </c>
      <c r="K20" s="30" t="s">
        <v>93</v>
      </c>
      <c r="L20" s="30" t="s">
        <v>93</v>
      </c>
      <c r="M20" s="30" t="s">
        <v>93</v>
      </c>
      <c r="N20" s="30" t="s">
        <v>93</v>
      </c>
      <c r="O20" s="30" t="s">
        <v>93</v>
      </c>
      <c r="P20" s="30" t="s">
        <v>93</v>
      </c>
      <c r="Q20" s="30" t="s">
        <v>93</v>
      </c>
      <c r="R20" s="30" t="s">
        <v>93</v>
      </c>
      <c r="S20" s="30" t="s">
        <v>93</v>
      </c>
      <c r="T20" s="30" t="s">
        <v>93</v>
      </c>
      <c r="U20" s="30" t="s">
        <v>93</v>
      </c>
      <c r="V20" s="30" t="s">
        <v>93</v>
      </c>
      <c r="W20" s="30" t="s">
        <v>93</v>
      </c>
      <c r="X20" s="30" t="s">
        <v>93</v>
      </c>
      <c r="Y20" s="30" t="s">
        <v>93</v>
      </c>
      <c r="Z20" s="30" t="s">
        <v>93</v>
      </c>
      <c r="AA20" s="30" t="s">
        <v>93</v>
      </c>
      <c r="AB20" s="30" t="s">
        <v>93</v>
      </c>
      <c r="AC20" s="31" t="s">
        <v>93</v>
      </c>
    </row>
    <row r="21" spans="2:29" ht="13" x14ac:dyDescent="0.3">
      <c r="B21" s="21">
        <f t="shared" si="0"/>
        <v>1</v>
      </c>
      <c r="C21" s="5">
        <f>'Table 1'!B22</f>
        <v>0</v>
      </c>
      <c r="D21" s="5">
        <f>'Table 1'!C22</f>
        <v>1</v>
      </c>
      <c r="E21" s="5" t="str">
        <f>'Table 1'!D22</f>
        <v>Anilines</v>
      </c>
      <c r="F21" s="5" t="str">
        <f>'Table 1'!E22</f>
        <v>D</v>
      </c>
      <c r="G21" s="5" t="str">
        <f>'Table 1'!F22</f>
        <v>dapsone</v>
      </c>
      <c r="H21" s="12" t="str">
        <f>'Table 1'!G22</f>
        <v>80-08-0</v>
      </c>
      <c r="I21" s="171" t="s">
        <v>370</v>
      </c>
      <c r="J21" s="170" t="s">
        <v>371</v>
      </c>
      <c r="K21" s="170" t="s">
        <v>372</v>
      </c>
      <c r="L21" s="30" t="s">
        <v>93</v>
      </c>
      <c r="M21" s="30" t="s">
        <v>93</v>
      </c>
      <c r="N21" s="30" t="s">
        <v>93</v>
      </c>
      <c r="O21" s="30" t="s">
        <v>93</v>
      </c>
      <c r="P21" s="30" t="s">
        <v>93</v>
      </c>
      <c r="Q21" s="30" t="s">
        <v>307</v>
      </c>
      <c r="R21" s="30" t="s">
        <v>273</v>
      </c>
      <c r="S21" s="30" t="s">
        <v>373</v>
      </c>
      <c r="T21" s="30" t="s">
        <v>354</v>
      </c>
      <c r="U21" s="30" t="s">
        <v>206</v>
      </c>
      <c r="V21" s="30" t="s">
        <v>374</v>
      </c>
      <c r="W21" s="30" t="s">
        <v>342</v>
      </c>
      <c r="X21" s="30" t="s">
        <v>206</v>
      </c>
      <c r="Y21" s="170" t="s">
        <v>375</v>
      </c>
      <c r="Z21" s="30" t="s">
        <v>206</v>
      </c>
      <c r="AA21" s="170" t="s">
        <v>376</v>
      </c>
      <c r="AB21" s="30" t="s">
        <v>206</v>
      </c>
      <c r="AC21" s="31" t="s">
        <v>359</v>
      </c>
    </row>
    <row r="22" spans="2:29" ht="13" x14ac:dyDescent="0.3">
      <c r="B22" s="21">
        <f t="shared" si="0"/>
        <v>0</v>
      </c>
      <c r="C22" s="5">
        <f>'Table 1'!B23</f>
        <v>0</v>
      </c>
      <c r="D22" s="5">
        <f>'Table 1'!C23</f>
        <v>1</v>
      </c>
      <c r="E22" s="5" t="str">
        <f>'Table 1'!D23</f>
        <v>Anilines</v>
      </c>
      <c r="F22" s="5" t="str">
        <f>'Table 1'!E23</f>
        <v>E</v>
      </c>
      <c r="G22" s="5" t="str">
        <f>'Table 1'!F23</f>
        <v>other unspecified/ unidentified aniline compounds</v>
      </c>
      <c r="H22" s="12">
        <f>'Table 1'!G23</f>
        <v>0</v>
      </c>
      <c r="I22" s="24" t="s">
        <v>93</v>
      </c>
      <c r="J22" s="30" t="s">
        <v>93</v>
      </c>
      <c r="K22" s="30" t="s">
        <v>93</v>
      </c>
      <c r="L22" s="30" t="s">
        <v>93</v>
      </c>
      <c r="M22" s="30" t="s">
        <v>93</v>
      </c>
      <c r="N22" s="30" t="s">
        <v>93</v>
      </c>
      <c r="O22" s="30" t="s">
        <v>93</v>
      </c>
      <c r="P22" s="30" t="s">
        <v>93</v>
      </c>
      <c r="Q22" s="30" t="s">
        <v>93</v>
      </c>
      <c r="R22" s="30" t="s">
        <v>93</v>
      </c>
      <c r="S22" s="30" t="s">
        <v>93</v>
      </c>
      <c r="T22" s="30" t="s">
        <v>93</v>
      </c>
      <c r="U22" s="30" t="s">
        <v>93</v>
      </c>
      <c r="V22" s="30" t="s">
        <v>93</v>
      </c>
      <c r="W22" s="30" t="s">
        <v>93</v>
      </c>
      <c r="X22" s="30" t="s">
        <v>93</v>
      </c>
      <c r="Y22" s="30" t="s">
        <v>93</v>
      </c>
      <c r="Z22" s="30" t="s">
        <v>93</v>
      </c>
      <c r="AA22" s="30" t="s">
        <v>93</v>
      </c>
      <c r="AB22" s="30" t="s">
        <v>93</v>
      </c>
      <c r="AC22" s="31" t="s">
        <v>93</v>
      </c>
    </row>
  </sheetData>
  <autoFilter ref="A2:H22" xr:uid="{BB5F828C-A6D9-497F-A9DB-D56EA71A04D3}"/>
  <mergeCells count="2">
    <mergeCell ref="I1:P1"/>
    <mergeCell ref="Q1:AC1"/>
  </mergeCells>
  <hyperlinks>
    <hyperlink ref="B1" location="'Table 2'!A1" display="Back to map" xr:uid="{F1CC7054-A845-410A-A8DF-8FEF4DC831B7}"/>
    <hyperlink ref="I3" r:id="rId1" xr:uid="{BD463995-8ACF-482C-941B-86C31E442646}"/>
    <hyperlink ref="I4" r:id="rId2" xr:uid="{1188E1E2-35B8-46CB-8536-069CDD4C76F5}"/>
    <hyperlink ref="I6" r:id="rId3" xr:uid="{C7840662-14D2-44BF-BF70-60F8CE4FA0C6}"/>
    <hyperlink ref="I7" r:id="rId4" xr:uid="{573125A9-FB63-4699-B998-483DBFC6F62A}"/>
    <hyperlink ref="I11" r:id="rId5" xr:uid="{1633259E-BC73-4092-A4BE-B87097C84FF7}"/>
    <hyperlink ref="I17" r:id="rId6" xr:uid="{E8243F0B-C196-43C6-9D73-0523CF4754E7}"/>
    <hyperlink ref="I18" r:id="rId7" xr:uid="{715B6FD0-F045-413E-8355-58A3F02E30F9}"/>
    <hyperlink ref="I19" r:id="rId8" xr:uid="{2DB7F433-78D1-4ADD-9D90-02E2AF0E9A7F}"/>
    <hyperlink ref="I20" r:id="rId9" xr:uid="{969EE9DA-4780-4C99-9986-7CBDEE23FD1D}"/>
    <hyperlink ref="I21" r:id="rId10" xr:uid="{6EDA6514-6EF7-45C5-936C-EE4C676C1396}"/>
    <hyperlink ref="J7" r:id="rId11" xr:uid="{FB36E3E1-5DC4-491B-BE85-CAB7C937750A}"/>
    <hyperlink ref="J16" r:id="rId12" xr:uid="{EE8D9D12-7A29-4D40-89DA-87132DBAE52A}"/>
    <hyperlink ref="J18" r:id="rId13" xr:uid="{50FA1B22-8E46-4ADE-989A-5A0D5F75CFA8}"/>
    <hyperlink ref="J21" r:id="rId14" xr:uid="{902A6FF7-8D6B-4E1A-8D73-179615C09CA8}"/>
    <hyperlink ref="K21" r:id="rId15" xr:uid="{5D475734-059C-41EA-A03F-334897D4A619}"/>
    <hyperlink ref="L7" r:id="rId16" xr:uid="{298882C4-809C-493D-A324-D76E879C6190}"/>
    <hyperlink ref="L16" r:id="rId17" xr:uid="{0854335E-EC1B-4775-8F03-22F28E7EBA36}"/>
    <hyperlink ref="M6" r:id="rId18" xr:uid="{9B4AE898-C4BF-445A-9F63-65E0E84E350D}"/>
    <hyperlink ref="M7" r:id="rId19" xr:uid="{B14BEBB6-B1F7-4183-9602-F246D3FBE667}"/>
    <hyperlink ref="M8" r:id="rId20" xr:uid="{A23E3983-7D3F-49AC-B335-46205435E29C}"/>
    <hyperlink ref="M11" r:id="rId21" xr:uid="{2444FD80-FAC8-452D-BA4B-A6DC48E76507}"/>
    <hyperlink ref="N16" r:id="rId22" xr:uid="{09A8ADE2-0932-4C6E-8BEA-4F9331DE2BBC}"/>
    <hyperlink ref="O3" r:id="rId23" xr:uid="{BBD5C093-66D3-44BA-BFA7-F00DD93D8728}"/>
    <hyperlink ref="O4" r:id="rId24" xr:uid="{909DD4C8-338D-4EE3-ABFE-6CC76700F5EB}"/>
    <hyperlink ref="O5" r:id="rId25" xr:uid="{9AC9A6AE-4850-455E-B127-45052B989103}"/>
    <hyperlink ref="O14" r:id="rId26" xr:uid="{249492FD-B248-4BD4-90EC-A837EDC576BE}"/>
    <hyperlink ref="Y7" r:id="rId27" xr:uid="{415074BD-51D2-41D5-922F-FE1A7562E703}"/>
    <hyperlink ref="Y18" r:id="rId28" xr:uid="{055A428A-0081-4B1E-BE27-8191228387AD}"/>
    <hyperlink ref="Y21" r:id="rId29" xr:uid="{99DB282E-AFFC-43BA-BFCF-EE0250A15EA5}"/>
    <hyperlink ref="Z7" r:id="rId30" xr:uid="{7AAB606F-A0C0-4EA8-81CE-A3BB09B23BAF}"/>
    <hyperlink ref="Z16" r:id="rId31" xr:uid="{56830FE8-D995-40D1-8C32-7AEF80CA25C0}"/>
    <hyperlink ref="AA21" r:id="rId32" xr:uid="{EC274F28-2972-4485-91BD-BF098C87AC45}"/>
    <hyperlink ref="AA7" r:id="rId33" xr:uid="{116C69AD-E92A-4996-9337-C4991A23916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4FFDF-1F65-4DFD-9A2A-6693034F9E8A}">
  <dimension ref="A1:AY22"/>
  <sheetViews>
    <sheetView showZeros="0" workbookViewId="0">
      <pane xSplit="8" ySplit="2" topLeftCell="I3" activePane="bottomRight" state="frozen"/>
      <selection activeCell="C1" sqref="C1"/>
      <selection pane="topRight" activeCell="C1" sqref="C1"/>
      <selection pane="bottomLeft" activeCell="C1" sqref="C1"/>
      <selection pane="bottomRight" activeCell="I3" sqref="I3"/>
    </sheetView>
  </sheetViews>
  <sheetFormatPr defaultRowHeight="12.5" x14ac:dyDescent="0.25"/>
  <cols>
    <col min="3" max="4" width="0" hidden="1" customWidth="1"/>
    <col min="28" max="34" width="10.453125" customWidth="1"/>
    <col min="43" max="44" width="10.81640625" customWidth="1"/>
    <col min="48" max="48" width="10.54296875" customWidth="1"/>
    <col min="51" max="51" width="12.54296875" customWidth="1"/>
  </cols>
  <sheetData>
    <row r="1" spans="1:51" ht="28.5" thickBot="1" x14ac:dyDescent="0.55000000000000004">
      <c r="B1" s="53" t="s">
        <v>542</v>
      </c>
      <c r="C1" s="2"/>
      <c r="D1" s="2"/>
      <c r="E1" s="1" t="s">
        <v>38</v>
      </c>
      <c r="F1" s="2"/>
      <c r="G1" s="2"/>
      <c r="H1" s="2"/>
      <c r="I1" s="209" t="s">
        <v>21</v>
      </c>
      <c r="J1" s="210"/>
      <c r="K1" s="210"/>
      <c r="L1" s="210"/>
      <c r="M1" s="210"/>
      <c r="N1" s="210"/>
      <c r="O1" s="210"/>
      <c r="P1" s="211"/>
      <c r="Q1" s="214" t="s">
        <v>22</v>
      </c>
      <c r="R1" s="215"/>
      <c r="S1" s="215"/>
      <c r="T1" s="215"/>
      <c r="U1" s="215"/>
      <c r="V1" s="215"/>
      <c r="W1" s="215"/>
      <c r="X1" s="215"/>
      <c r="Y1" s="215"/>
      <c r="Z1" s="215"/>
      <c r="AA1" s="215"/>
      <c r="AB1" s="215"/>
      <c r="AC1" s="215"/>
      <c r="AD1" s="215"/>
      <c r="AE1" s="215"/>
      <c r="AF1" s="215"/>
      <c r="AG1" s="215"/>
      <c r="AH1" s="215"/>
      <c r="AI1" s="215"/>
      <c r="AJ1" s="215"/>
      <c r="AK1" s="215"/>
      <c r="AL1" s="215"/>
      <c r="AM1" s="215"/>
      <c r="AN1" s="215"/>
      <c r="AO1" s="215"/>
      <c r="AP1" s="215"/>
      <c r="AQ1" s="215"/>
      <c r="AR1" s="215"/>
      <c r="AS1" s="215"/>
      <c r="AT1" s="215"/>
      <c r="AU1" s="215"/>
      <c r="AV1" s="216"/>
      <c r="AY1" s="149" t="s">
        <v>655</v>
      </c>
    </row>
    <row r="2" spans="1:51" ht="130.5" thickBot="1" x14ac:dyDescent="0.3">
      <c r="B2" s="52" t="s">
        <v>34</v>
      </c>
      <c r="C2" s="8" t="str">
        <f>'Table 1'!B3</f>
        <v>Duplicate?</v>
      </c>
      <c r="D2" s="8" t="str">
        <f>'Table 1'!C3</f>
        <v>List</v>
      </c>
      <c r="E2" s="8" t="str">
        <f>'Table 1'!D3</f>
        <v>Substance Group</v>
      </c>
      <c r="F2" s="8" t="str">
        <f>'Table 1'!E3</f>
        <v>Category</v>
      </c>
      <c r="G2" s="8" t="str">
        <f>'Table 1'!F3</f>
        <v>Substance name</v>
      </c>
      <c r="H2" s="19" t="str">
        <f>'Table 1'!G3</f>
        <v>CASNo.</v>
      </c>
      <c r="I2" s="25" t="s">
        <v>377</v>
      </c>
      <c r="J2" s="26" t="s">
        <v>378</v>
      </c>
      <c r="K2" s="26" t="s">
        <v>379</v>
      </c>
      <c r="L2" s="26" t="s">
        <v>380</v>
      </c>
      <c r="M2" s="26" t="s">
        <v>381</v>
      </c>
      <c r="N2" s="26" t="s">
        <v>382</v>
      </c>
      <c r="O2" s="26" t="s">
        <v>383</v>
      </c>
      <c r="P2" s="27" t="s">
        <v>384</v>
      </c>
      <c r="Q2" s="25" t="s">
        <v>182</v>
      </c>
      <c r="R2" s="26" t="s">
        <v>229</v>
      </c>
      <c r="S2" s="26" t="s">
        <v>385</v>
      </c>
      <c r="T2" s="26" t="s">
        <v>386</v>
      </c>
      <c r="U2" s="26" t="s">
        <v>387</v>
      </c>
      <c r="V2" s="26" t="s">
        <v>388</v>
      </c>
      <c r="W2" s="26" t="s">
        <v>389</v>
      </c>
      <c r="X2" s="26" t="s">
        <v>390</v>
      </c>
      <c r="Y2" s="26" t="s">
        <v>234</v>
      </c>
      <c r="Z2" s="26" t="s">
        <v>391</v>
      </c>
      <c r="AA2" s="26" t="s">
        <v>392</v>
      </c>
      <c r="AB2" s="26" t="s">
        <v>393</v>
      </c>
      <c r="AC2" s="26" t="s">
        <v>394</v>
      </c>
      <c r="AD2" s="26" t="s">
        <v>183</v>
      </c>
      <c r="AE2" s="26" t="s">
        <v>395</v>
      </c>
      <c r="AF2" s="146" t="s">
        <v>396</v>
      </c>
      <c r="AG2" s="26" t="s">
        <v>397</v>
      </c>
      <c r="AH2" s="26" t="s">
        <v>185</v>
      </c>
      <c r="AI2" s="26" t="s">
        <v>398</v>
      </c>
      <c r="AJ2" s="26" t="s">
        <v>399</v>
      </c>
      <c r="AK2" s="26" t="s">
        <v>400</v>
      </c>
      <c r="AL2" s="26" t="s">
        <v>401</v>
      </c>
      <c r="AM2" s="26" t="s">
        <v>402</v>
      </c>
      <c r="AN2" s="26" t="s">
        <v>178</v>
      </c>
      <c r="AO2" s="26" t="s">
        <v>403</v>
      </c>
      <c r="AP2" s="26" t="s">
        <v>404</v>
      </c>
      <c r="AQ2" s="26" t="s">
        <v>184</v>
      </c>
      <c r="AR2" s="26" t="s">
        <v>228</v>
      </c>
      <c r="AS2" s="26" t="s">
        <v>405</v>
      </c>
      <c r="AT2" s="26" t="s">
        <v>406</v>
      </c>
      <c r="AU2" s="26" t="s">
        <v>407</v>
      </c>
      <c r="AV2" s="27" t="s">
        <v>227</v>
      </c>
      <c r="AY2" s="146" t="str">
        <f>AF2</f>
        <v>Start of consultation</v>
      </c>
    </row>
    <row r="3" spans="1:51" ht="13" x14ac:dyDescent="0.3">
      <c r="B3" s="21">
        <f>IF(COUNTIF(I3:AV3,"-")&lt;COUNTA(I3:AV3),1,0)</f>
        <v>1</v>
      </c>
      <c r="C3" s="5">
        <f>'Table 1'!B4</f>
        <v>0</v>
      </c>
      <c r="D3" s="5">
        <f>'Table 1'!C4</f>
        <v>1</v>
      </c>
      <c r="E3" s="5" t="str">
        <f>'Table 1'!D4</f>
        <v>Anilines</v>
      </c>
      <c r="F3" s="5" t="str">
        <f>'Table 1'!E4</f>
        <v>A</v>
      </c>
      <c r="G3" s="5" t="str">
        <f>'Table 1'!F4</f>
        <v>MOCA</v>
      </c>
      <c r="H3" s="12" t="str">
        <f>'Table 1'!G4</f>
        <v>101-14-4</v>
      </c>
      <c r="I3" s="22" t="s">
        <v>408</v>
      </c>
      <c r="J3" s="28" t="s">
        <v>409</v>
      </c>
      <c r="K3" s="28" t="s">
        <v>410</v>
      </c>
      <c r="L3" s="28" t="s">
        <v>411</v>
      </c>
      <c r="M3" s="28" t="s">
        <v>206</v>
      </c>
      <c r="N3" s="28" t="s">
        <v>206</v>
      </c>
      <c r="O3" s="28" t="s">
        <v>206</v>
      </c>
      <c r="P3" s="28" t="s">
        <v>412</v>
      </c>
      <c r="Q3" s="37" t="s">
        <v>93</v>
      </c>
      <c r="R3" s="37" t="s">
        <v>93</v>
      </c>
      <c r="S3" s="37" t="s">
        <v>93</v>
      </c>
      <c r="T3" s="37" t="s">
        <v>93</v>
      </c>
      <c r="U3" s="37" t="s">
        <v>93</v>
      </c>
      <c r="V3" s="37" t="s">
        <v>93</v>
      </c>
      <c r="W3" s="37" t="s">
        <v>93</v>
      </c>
      <c r="X3" s="37" t="s">
        <v>93</v>
      </c>
      <c r="Y3" s="37" t="s">
        <v>93</v>
      </c>
      <c r="Z3" s="37" t="s">
        <v>93</v>
      </c>
      <c r="AA3" s="37" t="s">
        <v>93</v>
      </c>
      <c r="AB3" s="37" t="s">
        <v>93</v>
      </c>
      <c r="AC3" s="37" t="s">
        <v>93</v>
      </c>
      <c r="AD3" s="37" t="s">
        <v>93</v>
      </c>
      <c r="AE3" s="37" t="s">
        <v>93</v>
      </c>
      <c r="AF3" s="37" t="s">
        <v>93</v>
      </c>
      <c r="AG3" s="37" t="s">
        <v>93</v>
      </c>
      <c r="AH3" s="37" t="s">
        <v>93</v>
      </c>
      <c r="AI3" s="37" t="s">
        <v>93</v>
      </c>
      <c r="AJ3" s="37" t="s">
        <v>93</v>
      </c>
      <c r="AK3" s="37" t="s">
        <v>93</v>
      </c>
      <c r="AL3" s="37" t="s">
        <v>93</v>
      </c>
      <c r="AM3" s="37" t="s">
        <v>93</v>
      </c>
      <c r="AN3" s="37" t="s">
        <v>93</v>
      </c>
      <c r="AO3" s="37" t="s">
        <v>93</v>
      </c>
      <c r="AP3" s="37" t="s">
        <v>93</v>
      </c>
      <c r="AQ3" s="37" t="s">
        <v>93</v>
      </c>
      <c r="AR3" s="37" t="s">
        <v>93</v>
      </c>
      <c r="AS3" s="37" t="s">
        <v>93</v>
      </c>
      <c r="AT3" s="37" t="s">
        <v>93</v>
      </c>
      <c r="AU3" s="37" t="s">
        <v>93</v>
      </c>
      <c r="AV3" s="38" t="s">
        <v>93</v>
      </c>
      <c r="AY3" s="148" t="str">
        <f ca="1">IFERROR(IF(_xlfn.DAYS(AF3,NOW())&gt;0,"Forthcoming","Passed"),"")</f>
        <v/>
      </c>
    </row>
    <row r="4" spans="1:51" ht="13" x14ac:dyDescent="0.3">
      <c r="B4" s="21">
        <f t="shared" ref="B4:B22" si="0">IF(COUNTIF(I4:AV4,"-")&lt;COUNTA(I4:AV4),1,0)</f>
        <v>1</v>
      </c>
      <c r="C4" s="5">
        <f>'Table 1'!B5</f>
        <v>0</v>
      </c>
      <c r="D4" s="5">
        <f>'Table 1'!C5</f>
        <v>1</v>
      </c>
      <c r="E4" s="5" t="str">
        <f>'Table 1'!D5</f>
        <v>Anilines</v>
      </c>
      <c r="F4" s="5" t="str">
        <f>'Table 1'!E5</f>
        <v>A</v>
      </c>
      <c r="G4" s="5" t="str">
        <f>'Table 1'!F5</f>
        <v>MDA</v>
      </c>
      <c r="H4" s="12" t="str">
        <f>'Table 1'!G5</f>
        <v>101-77-9</v>
      </c>
      <c r="I4" s="24" t="s">
        <v>413</v>
      </c>
      <c r="J4" s="30" t="s">
        <v>414</v>
      </c>
      <c r="K4" s="30" t="s">
        <v>410</v>
      </c>
      <c r="L4" s="30" t="s">
        <v>414</v>
      </c>
      <c r="M4" s="30" t="s">
        <v>206</v>
      </c>
      <c r="N4" s="30" t="s">
        <v>206</v>
      </c>
      <c r="O4" s="30" t="s">
        <v>206</v>
      </c>
      <c r="P4" s="30" t="s">
        <v>412</v>
      </c>
      <c r="Q4" s="39" t="s">
        <v>93</v>
      </c>
      <c r="R4" s="39" t="s">
        <v>93</v>
      </c>
      <c r="S4" s="39" t="s">
        <v>93</v>
      </c>
      <c r="T4" s="39" t="s">
        <v>93</v>
      </c>
      <c r="U4" s="39" t="s">
        <v>93</v>
      </c>
      <c r="V4" s="39" t="s">
        <v>93</v>
      </c>
      <c r="W4" s="39" t="s">
        <v>93</v>
      </c>
      <c r="X4" s="39" t="s">
        <v>93</v>
      </c>
      <c r="Y4" s="39" t="s">
        <v>93</v>
      </c>
      <c r="Z4" s="39" t="s">
        <v>93</v>
      </c>
      <c r="AA4" s="39" t="s">
        <v>93</v>
      </c>
      <c r="AB4" s="39" t="s">
        <v>93</v>
      </c>
      <c r="AC4" s="39" t="s">
        <v>93</v>
      </c>
      <c r="AD4" s="39" t="s">
        <v>93</v>
      </c>
      <c r="AE4" s="39" t="s">
        <v>93</v>
      </c>
      <c r="AF4" s="39" t="s">
        <v>93</v>
      </c>
      <c r="AG4" s="39" t="s">
        <v>93</v>
      </c>
      <c r="AH4" s="39" t="s">
        <v>93</v>
      </c>
      <c r="AI4" s="39" t="s">
        <v>93</v>
      </c>
      <c r="AJ4" s="39" t="s">
        <v>93</v>
      </c>
      <c r="AK4" s="39" t="s">
        <v>93</v>
      </c>
      <c r="AL4" s="39" t="s">
        <v>93</v>
      </c>
      <c r="AM4" s="39" t="s">
        <v>93</v>
      </c>
      <c r="AN4" s="39" t="s">
        <v>93</v>
      </c>
      <c r="AO4" s="39" t="s">
        <v>93</v>
      </c>
      <c r="AP4" s="39" t="s">
        <v>93</v>
      </c>
      <c r="AQ4" s="39" t="s">
        <v>93</v>
      </c>
      <c r="AR4" s="39" t="s">
        <v>93</v>
      </c>
      <c r="AS4" s="39" t="s">
        <v>93</v>
      </c>
      <c r="AT4" s="39" t="s">
        <v>93</v>
      </c>
      <c r="AU4" s="39" t="s">
        <v>93</v>
      </c>
      <c r="AV4" s="40" t="s">
        <v>93</v>
      </c>
      <c r="AY4" s="148" t="str">
        <f t="shared" ref="AY4:AY22" ca="1" si="1">IFERROR(IF(_xlfn.DAYS(AF4,NOW())&gt;0,"Forthcoming","Passed"),"")</f>
        <v/>
      </c>
    </row>
    <row r="5" spans="1:51" ht="13" x14ac:dyDescent="0.3">
      <c r="B5" s="21">
        <f t="shared" si="0"/>
        <v>1</v>
      </c>
      <c r="C5" s="5">
        <f>'Table 1'!B6</f>
        <v>0</v>
      </c>
      <c r="D5" s="5">
        <f>'Table 1'!C6</f>
        <v>1</v>
      </c>
      <c r="E5" s="5" t="str">
        <f>'Table 1'!D6</f>
        <v>Anilines</v>
      </c>
      <c r="F5" s="5" t="str">
        <f>'Table 1'!E6</f>
        <v>B</v>
      </c>
      <c r="G5" s="5" t="str">
        <f>'Table 1'!F6</f>
        <v>o-toluidine</v>
      </c>
      <c r="H5" s="12" t="str">
        <f>'Table 1'!G6</f>
        <v>95-53-4</v>
      </c>
      <c r="I5" s="24" t="s">
        <v>415</v>
      </c>
      <c r="J5" s="30" t="s">
        <v>416</v>
      </c>
      <c r="K5" s="30" t="s">
        <v>417</v>
      </c>
      <c r="L5" s="30" t="s">
        <v>416</v>
      </c>
      <c r="M5" s="30" t="s">
        <v>206</v>
      </c>
      <c r="N5" s="30" t="s">
        <v>206</v>
      </c>
      <c r="O5" s="30" t="s">
        <v>206</v>
      </c>
      <c r="P5" s="30" t="s">
        <v>412</v>
      </c>
      <c r="Q5" s="39" t="s">
        <v>93</v>
      </c>
      <c r="R5" s="39" t="s">
        <v>93</v>
      </c>
      <c r="S5" s="39" t="s">
        <v>93</v>
      </c>
      <c r="T5" s="39" t="s">
        <v>93</v>
      </c>
      <c r="U5" s="39" t="s">
        <v>93</v>
      </c>
      <c r="V5" s="39" t="s">
        <v>93</v>
      </c>
      <c r="W5" s="39" t="s">
        <v>93</v>
      </c>
      <c r="X5" s="39" t="s">
        <v>93</v>
      </c>
      <c r="Y5" s="39" t="s">
        <v>93</v>
      </c>
      <c r="Z5" s="39" t="s">
        <v>93</v>
      </c>
      <c r="AA5" s="39" t="s">
        <v>93</v>
      </c>
      <c r="AB5" s="39" t="s">
        <v>93</v>
      </c>
      <c r="AC5" s="39" t="s">
        <v>93</v>
      </c>
      <c r="AD5" s="39" t="s">
        <v>93</v>
      </c>
      <c r="AE5" s="39" t="s">
        <v>93</v>
      </c>
      <c r="AF5" s="39" t="s">
        <v>93</v>
      </c>
      <c r="AG5" s="39" t="s">
        <v>93</v>
      </c>
      <c r="AH5" s="39" t="s">
        <v>93</v>
      </c>
      <c r="AI5" s="39" t="s">
        <v>93</v>
      </c>
      <c r="AJ5" s="39" t="s">
        <v>93</v>
      </c>
      <c r="AK5" s="39" t="s">
        <v>93</v>
      </c>
      <c r="AL5" s="39" t="s">
        <v>93</v>
      </c>
      <c r="AM5" s="39" t="s">
        <v>93</v>
      </c>
      <c r="AN5" s="39" t="s">
        <v>93</v>
      </c>
      <c r="AO5" s="39" t="s">
        <v>93</v>
      </c>
      <c r="AP5" s="39" t="s">
        <v>93</v>
      </c>
      <c r="AQ5" s="39" t="s">
        <v>93</v>
      </c>
      <c r="AR5" s="39" t="s">
        <v>93</v>
      </c>
      <c r="AS5" s="39" t="s">
        <v>93</v>
      </c>
      <c r="AT5" s="39" t="s">
        <v>93</v>
      </c>
      <c r="AU5" s="39" t="s">
        <v>93</v>
      </c>
      <c r="AV5" s="40" t="s">
        <v>93</v>
      </c>
      <c r="AY5" s="148" t="str">
        <f t="shared" ca="1" si="1"/>
        <v/>
      </c>
    </row>
    <row r="6" spans="1:51" ht="13" x14ac:dyDescent="0.3">
      <c r="B6" s="21">
        <f t="shared" si="0"/>
        <v>1</v>
      </c>
      <c r="C6" s="5">
        <f>'Table 1'!B7</f>
        <v>0</v>
      </c>
      <c r="D6" s="5">
        <f>'Table 1'!C7</f>
        <v>1</v>
      </c>
      <c r="E6" s="5" t="str">
        <f>'Table 1'!D7</f>
        <v>Anilines</v>
      </c>
      <c r="F6" s="5" t="str">
        <f>'Table 1'!E7</f>
        <v>B</v>
      </c>
      <c r="G6" s="5" t="str">
        <f>'Table 1'!F7</f>
        <v xml:space="preserve">Aniline  </v>
      </c>
      <c r="H6" s="12" t="str">
        <f>'Table 1'!G7</f>
        <v>62-53-3</v>
      </c>
      <c r="I6" s="24" t="s">
        <v>418</v>
      </c>
      <c r="J6" s="30" t="s">
        <v>419</v>
      </c>
      <c r="K6" s="30" t="s">
        <v>420</v>
      </c>
      <c r="L6" s="30" t="s">
        <v>419</v>
      </c>
      <c r="M6" s="30" t="s">
        <v>206</v>
      </c>
      <c r="N6" s="30" t="s">
        <v>421</v>
      </c>
      <c r="O6" s="30" t="s">
        <v>206</v>
      </c>
      <c r="P6" s="30" t="s">
        <v>412</v>
      </c>
      <c r="Q6" s="39" t="s">
        <v>93</v>
      </c>
      <c r="R6" s="39" t="s">
        <v>93</v>
      </c>
      <c r="S6" s="39" t="s">
        <v>93</v>
      </c>
      <c r="T6" s="39" t="s">
        <v>93</v>
      </c>
      <c r="U6" s="39" t="s">
        <v>93</v>
      </c>
      <c r="V6" s="39" t="s">
        <v>93</v>
      </c>
      <c r="W6" s="39" t="s">
        <v>93</v>
      </c>
      <c r="X6" s="39" t="s">
        <v>93</v>
      </c>
      <c r="Y6" s="39" t="s">
        <v>93</v>
      </c>
      <c r="Z6" s="39" t="s">
        <v>93</v>
      </c>
      <c r="AA6" s="39" t="s">
        <v>93</v>
      </c>
      <c r="AB6" s="39" t="s">
        <v>93</v>
      </c>
      <c r="AC6" s="39" t="s">
        <v>93</v>
      </c>
      <c r="AD6" s="39" t="s">
        <v>93</v>
      </c>
      <c r="AE6" s="39" t="s">
        <v>93</v>
      </c>
      <c r="AF6" s="39" t="s">
        <v>93</v>
      </c>
      <c r="AG6" s="39" t="s">
        <v>93</v>
      </c>
      <c r="AH6" s="39" t="s">
        <v>93</v>
      </c>
      <c r="AI6" s="39" t="s">
        <v>93</v>
      </c>
      <c r="AJ6" s="39" t="s">
        <v>93</v>
      </c>
      <c r="AK6" s="39" t="s">
        <v>93</v>
      </c>
      <c r="AL6" s="39" t="s">
        <v>93</v>
      </c>
      <c r="AM6" s="39" t="s">
        <v>93</v>
      </c>
      <c r="AN6" s="39" t="s">
        <v>93</v>
      </c>
      <c r="AO6" s="39" t="s">
        <v>93</v>
      </c>
      <c r="AP6" s="39" t="s">
        <v>93</v>
      </c>
      <c r="AQ6" s="39" t="s">
        <v>93</v>
      </c>
      <c r="AR6" s="39" t="s">
        <v>93</v>
      </c>
      <c r="AS6" s="39" t="s">
        <v>93</v>
      </c>
      <c r="AT6" s="39" t="s">
        <v>93</v>
      </c>
      <c r="AU6" s="39" t="s">
        <v>93</v>
      </c>
      <c r="AV6" s="40" t="s">
        <v>93</v>
      </c>
      <c r="AY6" s="148" t="str">
        <f t="shared" ca="1" si="1"/>
        <v/>
      </c>
    </row>
    <row r="7" spans="1:51" ht="13" x14ac:dyDescent="0.3">
      <c r="A7" s="55" t="s">
        <v>545</v>
      </c>
      <c r="B7" s="21">
        <f t="shared" si="0"/>
        <v>1</v>
      </c>
      <c r="C7" s="5">
        <f>'Table 1'!B8</f>
        <v>0</v>
      </c>
      <c r="D7" s="5">
        <f>'Table 1'!C8</f>
        <v>1</v>
      </c>
      <c r="E7" s="5" t="str">
        <f>'Table 1'!D8</f>
        <v>Anilines</v>
      </c>
      <c r="F7" s="5" t="str">
        <f>'Table 1'!E8</f>
        <v>B</v>
      </c>
      <c r="G7" s="5" t="str">
        <f>'Table 1'!F8</f>
        <v>diisocyanates (mDI/TDI)</v>
      </c>
      <c r="H7" s="12" t="str">
        <f>'Table 1'!G8</f>
        <v>101-68-8</v>
      </c>
      <c r="I7" s="24" t="s">
        <v>422</v>
      </c>
      <c r="J7" s="30" t="s">
        <v>423</v>
      </c>
      <c r="K7" s="30" t="s">
        <v>424</v>
      </c>
      <c r="L7" s="30" t="s">
        <v>425</v>
      </c>
      <c r="M7" s="30" t="s">
        <v>206</v>
      </c>
      <c r="N7" s="30" t="s">
        <v>426</v>
      </c>
      <c r="O7" s="30" t="s">
        <v>427</v>
      </c>
      <c r="P7" s="30" t="s">
        <v>428</v>
      </c>
      <c r="Q7" s="39" t="s">
        <v>93</v>
      </c>
      <c r="R7" s="39" t="s">
        <v>93</v>
      </c>
      <c r="S7" s="39" t="s">
        <v>93</v>
      </c>
      <c r="T7" s="39" t="s">
        <v>93</v>
      </c>
      <c r="U7" s="39" t="s">
        <v>93</v>
      </c>
      <c r="V7" s="39" t="s">
        <v>93</v>
      </c>
      <c r="W7" s="39" t="s">
        <v>93</v>
      </c>
      <c r="X7" s="39" t="s">
        <v>93</v>
      </c>
      <c r="Y7" s="39" t="s">
        <v>93</v>
      </c>
      <c r="Z7" s="39" t="s">
        <v>93</v>
      </c>
      <c r="AA7" s="39" t="s">
        <v>93</v>
      </c>
      <c r="AB7" s="39" t="s">
        <v>93</v>
      </c>
      <c r="AC7" s="39" t="s">
        <v>93</v>
      </c>
      <c r="AD7" s="39" t="s">
        <v>93</v>
      </c>
      <c r="AE7" s="39" t="s">
        <v>93</v>
      </c>
      <c r="AF7" s="39" t="s">
        <v>93</v>
      </c>
      <c r="AG7" s="39" t="s">
        <v>93</v>
      </c>
      <c r="AH7" s="39" t="s">
        <v>93</v>
      </c>
      <c r="AI7" s="39" t="s">
        <v>93</v>
      </c>
      <c r="AJ7" s="39" t="s">
        <v>93</v>
      </c>
      <c r="AK7" s="39" t="s">
        <v>93</v>
      </c>
      <c r="AL7" s="39" t="s">
        <v>93</v>
      </c>
      <c r="AM7" s="39" t="s">
        <v>93</v>
      </c>
      <c r="AN7" s="39" t="s">
        <v>93</v>
      </c>
      <c r="AO7" s="39" t="s">
        <v>93</v>
      </c>
      <c r="AP7" s="39" t="s">
        <v>93</v>
      </c>
      <c r="AQ7" s="39" t="s">
        <v>93</v>
      </c>
      <c r="AR7" s="39" t="s">
        <v>93</v>
      </c>
      <c r="AS7" s="39" t="s">
        <v>93</v>
      </c>
      <c r="AT7" s="39" t="s">
        <v>93</v>
      </c>
      <c r="AU7" s="39" t="s">
        <v>93</v>
      </c>
      <c r="AV7" s="40" t="s">
        <v>93</v>
      </c>
      <c r="AY7" s="148" t="str">
        <f t="shared" ca="1" si="1"/>
        <v/>
      </c>
    </row>
    <row r="8" spans="1:51" ht="13" x14ac:dyDescent="0.3">
      <c r="A8" s="55" t="s">
        <v>545</v>
      </c>
      <c r="B8" s="21">
        <f t="shared" si="0"/>
        <v>0</v>
      </c>
      <c r="C8" s="5" t="str">
        <f>'Table 1'!B9</f>
        <v>Y</v>
      </c>
      <c r="D8" s="5">
        <f>'Table 1'!C9</f>
        <v>1</v>
      </c>
      <c r="E8" s="5" t="str">
        <f>'Table 1'!D9</f>
        <v>Anilines</v>
      </c>
      <c r="F8" s="5" t="str">
        <f>'Table 1'!E9</f>
        <v>B</v>
      </c>
      <c r="G8" s="5" t="str">
        <f>'Table 1'!F9</f>
        <v>diisocyanates (mDI/TDI)</v>
      </c>
      <c r="H8" s="18" t="str">
        <f>'Table 1'!G9</f>
        <v>584-84-9</v>
      </c>
      <c r="I8" s="24" t="s">
        <v>93</v>
      </c>
      <c r="J8" s="30" t="s">
        <v>93</v>
      </c>
      <c r="K8" s="30" t="s">
        <v>93</v>
      </c>
      <c r="L8" s="30" t="s">
        <v>93</v>
      </c>
      <c r="M8" s="30" t="s">
        <v>93</v>
      </c>
      <c r="N8" s="30" t="s">
        <v>93</v>
      </c>
      <c r="O8" s="30" t="s">
        <v>93</v>
      </c>
      <c r="P8" s="30" t="s">
        <v>93</v>
      </c>
      <c r="Q8" s="39" t="s">
        <v>93</v>
      </c>
      <c r="R8" s="39" t="s">
        <v>93</v>
      </c>
      <c r="S8" s="39" t="s">
        <v>93</v>
      </c>
      <c r="T8" s="39" t="s">
        <v>93</v>
      </c>
      <c r="U8" s="39" t="s">
        <v>93</v>
      </c>
      <c r="V8" s="39" t="s">
        <v>93</v>
      </c>
      <c r="W8" s="39" t="s">
        <v>93</v>
      </c>
      <c r="X8" s="39" t="s">
        <v>93</v>
      </c>
      <c r="Y8" s="39" t="s">
        <v>93</v>
      </c>
      <c r="Z8" s="39" t="s">
        <v>93</v>
      </c>
      <c r="AA8" s="39" t="s">
        <v>93</v>
      </c>
      <c r="AB8" s="39" t="s">
        <v>93</v>
      </c>
      <c r="AC8" s="39" t="s">
        <v>93</v>
      </c>
      <c r="AD8" s="39" t="s">
        <v>93</v>
      </c>
      <c r="AE8" s="39" t="s">
        <v>93</v>
      </c>
      <c r="AF8" s="39" t="s">
        <v>93</v>
      </c>
      <c r="AG8" s="39" t="s">
        <v>93</v>
      </c>
      <c r="AH8" s="39" t="s">
        <v>93</v>
      </c>
      <c r="AI8" s="39" t="s">
        <v>93</v>
      </c>
      <c r="AJ8" s="39" t="s">
        <v>93</v>
      </c>
      <c r="AK8" s="39" t="s">
        <v>93</v>
      </c>
      <c r="AL8" s="39" t="s">
        <v>93</v>
      </c>
      <c r="AM8" s="39" t="s">
        <v>93</v>
      </c>
      <c r="AN8" s="39" t="s">
        <v>93</v>
      </c>
      <c r="AO8" s="39" t="s">
        <v>93</v>
      </c>
      <c r="AP8" s="39" t="s">
        <v>93</v>
      </c>
      <c r="AQ8" s="39" t="s">
        <v>93</v>
      </c>
      <c r="AR8" s="39" t="s">
        <v>93</v>
      </c>
      <c r="AS8" s="39" t="s">
        <v>93</v>
      </c>
      <c r="AT8" s="39" t="s">
        <v>93</v>
      </c>
      <c r="AU8" s="39" t="s">
        <v>93</v>
      </c>
      <c r="AV8" s="40" t="s">
        <v>93</v>
      </c>
      <c r="AY8" s="148" t="str">
        <f t="shared" ca="1" si="1"/>
        <v/>
      </c>
    </row>
    <row r="9" spans="1:51" ht="13" x14ac:dyDescent="0.3">
      <c r="A9" s="55" t="s">
        <v>545</v>
      </c>
      <c r="B9" s="21">
        <f t="shared" si="0"/>
        <v>0</v>
      </c>
      <c r="C9" s="5" t="str">
        <f>'Table 1'!B10</f>
        <v>Y</v>
      </c>
      <c r="D9" s="5">
        <f>'Table 1'!C10</f>
        <v>1</v>
      </c>
      <c r="E9" s="5" t="str">
        <f>'Table 1'!D10</f>
        <v>Anilines</v>
      </c>
      <c r="F9" s="5" t="str">
        <f>'Table 1'!E10</f>
        <v>B</v>
      </c>
      <c r="G9" s="5" t="str">
        <f>'Table 1'!F10</f>
        <v>diisocyanates (mDI/TDI)</v>
      </c>
      <c r="H9" s="18" t="str">
        <f>'Table 1'!G10</f>
        <v>91-08-07</v>
      </c>
      <c r="I9" s="24" t="s">
        <v>93</v>
      </c>
      <c r="J9" s="30" t="s">
        <v>93</v>
      </c>
      <c r="K9" s="30" t="s">
        <v>93</v>
      </c>
      <c r="L9" s="30" t="s">
        <v>93</v>
      </c>
      <c r="M9" s="30" t="s">
        <v>93</v>
      </c>
      <c r="N9" s="30" t="s">
        <v>93</v>
      </c>
      <c r="O9" s="30" t="s">
        <v>93</v>
      </c>
      <c r="P9" s="30" t="s">
        <v>93</v>
      </c>
      <c r="Q9" s="39" t="s">
        <v>93</v>
      </c>
      <c r="R9" s="39" t="s">
        <v>93</v>
      </c>
      <c r="S9" s="39" t="s">
        <v>93</v>
      </c>
      <c r="T9" s="39" t="s">
        <v>93</v>
      </c>
      <c r="U9" s="39" t="s">
        <v>93</v>
      </c>
      <c r="V9" s="39" t="s">
        <v>93</v>
      </c>
      <c r="W9" s="39" t="s">
        <v>93</v>
      </c>
      <c r="X9" s="39" t="s">
        <v>93</v>
      </c>
      <c r="Y9" s="39" t="s">
        <v>93</v>
      </c>
      <c r="Z9" s="39" t="s">
        <v>93</v>
      </c>
      <c r="AA9" s="39" t="s">
        <v>93</v>
      </c>
      <c r="AB9" s="39" t="s">
        <v>93</v>
      </c>
      <c r="AC9" s="39" t="s">
        <v>93</v>
      </c>
      <c r="AD9" s="39" t="s">
        <v>93</v>
      </c>
      <c r="AE9" s="39" t="s">
        <v>93</v>
      </c>
      <c r="AF9" s="39" t="s">
        <v>93</v>
      </c>
      <c r="AG9" s="39" t="s">
        <v>93</v>
      </c>
      <c r="AH9" s="39" t="s">
        <v>93</v>
      </c>
      <c r="AI9" s="39" t="s">
        <v>93</v>
      </c>
      <c r="AJ9" s="39" t="s">
        <v>93</v>
      </c>
      <c r="AK9" s="39" t="s">
        <v>93</v>
      </c>
      <c r="AL9" s="39" t="s">
        <v>93</v>
      </c>
      <c r="AM9" s="39" t="s">
        <v>93</v>
      </c>
      <c r="AN9" s="39" t="s">
        <v>93</v>
      </c>
      <c r="AO9" s="39" t="s">
        <v>93</v>
      </c>
      <c r="AP9" s="39" t="s">
        <v>93</v>
      </c>
      <c r="AQ9" s="39" t="s">
        <v>93</v>
      </c>
      <c r="AR9" s="39" t="s">
        <v>93</v>
      </c>
      <c r="AS9" s="39" t="s">
        <v>93</v>
      </c>
      <c r="AT9" s="39" t="s">
        <v>93</v>
      </c>
      <c r="AU9" s="39" t="s">
        <v>93</v>
      </c>
      <c r="AV9" s="40" t="s">
        <v>93</v>
      </c>
      <c r="AY9" s="148" t="str">
        <f t="shared" ca="1" si="1"/>
        <v/>
      </c>
    </row>
    <row r="10" spans="1:51" ht="13" x14ac:dyDescent="0.3">
      <c r="B10" s="21">
        <f t="shared" si="0"/>
        <v>0</v>
      </c>
      <c r="C10" s="5">
        <f>'Table 1'!B11</f>
        <v>0</v>
      </c>
      <c r="D10" s="5">
        <f>'Table 1'!C11</f>
        <v>1</v>
      </c>
      <c r="E10" s="5" t="str">
        <f>'Table 1'!D11</f>
        <v>Anilines</v>
      </c>
      <c r="F10" s="5" t="str">
        <f>'Table 1'!E11</f>
        <v>B</v>
      </c>
      <c r="G10" s="5" t="str">
        <f>'Table 1'!F11</f>
        <v xml:space="preserve">paracetamol </v>
      </c>
      <c r="H10" s="12" t="str">
        <f>'Table 1'!G11</f>
        <v>103-90-2</v>
      </c>
      <c r="I10" s="24" t="s">
        <v>93</v>
      </c>
      <c r="J10" s="30" t="s">
        <v>93</v>
      </c>
      <c r="K10" s="30" t="s">
        <v>93</v>
      </c>
      <c r="L10" s="30" t="s">
        <v>93</v>
      </c>
      <c r="M10" s="30" t="s">
        <v>93</v>
      </c>
      <c r="N10" s="30" t="s">
        <v>93</v>
      </c>
      <c r="O10" s="30" t="s">
        <v>93</v>
      </c>
      <c r="P10" s="30" t="s">
        <v>93</v>
      </c>
      <c r="Q10" s="39" t="s">
        <v>93</v>
      </c>
      <c r="R10" s="39" t="s">
        <v>93</v>
      </c>
      <c r="S10" s="39" t="s">
        <v>93</v>
      </c>
      <c r="T10" s="39" t="s">
        <v>93</v>
      </c>
      <c r="U10" s="39" t="s">
        <v>93</v>
      </c>
      <c r="V10" s="39" t="s">
        <v>93</v>
      </c>
      <c r="W10" s="39" t="s">
        <v>93</v>
      </c>
      <c r="X10" s="39" t="s">
        <v>93</v>
      </c>
      <c r="Y10" s="39" t="s">
        <v>93</v>
      </c>
      <c r="Z10" s="39" t="s">
        <v>93</v>
      </c>
      <c r="AA10" s="39" t="s">
        <v>93</v>
      </c>
      <c r="AB10" s="39" t="s">
        <v>93</v>
      </c>
      <c r="AC10" s="39" t="s">
        <v>93</v>
      </c>
      <c r="AD10" s="39" t="s">
        <v>93</v>
      </c>
      <c r="AE10" s="39" t="s">
        <v>93</v>
      </c>
      <c r="AF10" s="39" t="s">
        <v>93</v>
      </c>
      <c r="AG10" s="39" t="s">
        <v>93</v>
      </c>
      <c r="AH10" s="39" t="s">
        <v>93</v>
      </c>
      <c r="AI10" s="39" t="s">
        <v>93</v>
      </c>
      <c r="AJ10" s="39" t="s">
        <v>93</v>
      </c>
      <c r="AK10" s="39" t="s">
        <v>93</v>
      </c>
      <c r="AL10" s="39" t="s">
        <v>93</v>
      </c>
      <c r="AM10" s="39" t="s">
        <v>93</v>
      </c>
      <c r="AN10" s="39" t="s">
        <v>93</v>
      </c>
      <c r="AO10" s="39" t="s">
        <v>93</v>
      </c>
      <c r="AP10" s="39" t="s">
        <v>93</v>
      </c>
      <c r="AQ10" s="39" t="s">
        <v>93</v>
      </c>
      <c r="AR10" s="39" t="s">
        <v>93</v>
      </c>
      <c r="AS10" s="39" t="s">
        <v>93</v>
      </c>
      <c r="AT10" s="39" t="s">
        <v>93</v>
      </c>
      <c r="AU10" s="39" t="s">
        <v>93</v>
      </c>
      <c r="AV10" s="40" t="s">
        <v>93</v>
      </c>
      <c r="AY10" s="148" t="str">
        <f t="shared" ca="1" si="1"/>
        <v/>
      </c>
    </row>
    <row r="11" spans="1:51" ht="13" x14ac:dyDescent="0.3">
      <c r="B11" s="21">
        <f t="shared" si="0"/>
        <v>1</v>
      </c>
      <c r="C11" s="5">
        <f>'Table 1'!B12</f>
        <v>0</v>
      </c>
      <c r="D11" s="5">
        <f>'Table 1'!C12</f>
        <v>1</v>
      </c>
      <c r="E11" s="5" t="str">
        <f>'Table 1'!D12</f>
        <v>Anilines</v>
      </c>
      <c r="F11" s="5" t="str">
        <f>'Table 1'!E12</f>
        <v>C</v>
      </c>
      <c r="G11" s="5" t="str">
        <f>'Table 1'!F12</f>
        <v xml:space="preserve">p-PDA </v>
      </c>
      <c r="H11" s="12" t="str">
        <f>'Table 1'!G12</f>
        <v>106-50-3</v>
      </c>
      <c r="I11" s="24" t="s">
        <v>429</v>
      </c>
      <c r="J11" s="30" t="s">
        <v>430</v>
      </c>
      <c r="K11" s="30" t="s">
        <v>431</v>
      </c>
      <c r="L11" s="30" t="s">
        <v>432</v>
      </c>
      <c r="M11" s="30" t="s">
        <v>206</v>
      </c>
      <c r="N11" s="30" t="s">
        <v>206</v>
      </c>
      <c r="O11" s="30" t="s">
        <v>206</v>
      </c>
      <c r="P11" s="30" t="s">
        <v>412</v>
      </c>
      <c r="Q11" s="39" t="s">
        <v>93</v>
      </c>
      <c r="R11" s="39" t="s">
        <v>93</v>
      </c>
      <c r="S11" s="39" t="s">
        <v>93</v>
      </c>
      <c r="T11" s="39" t="s">
        <v>93</v>
      </c>
      <c r="U11" s="39" t="s">
        <v>93</v>
      </c>
      <c r="V11" s="39" t="s">
        <v>93</v>
      </c>
      <c r="W11" s="39" t="s">
        <v>93</v>
      </c>
      <c r="X11" s="39" t="s">
        <v>93</v>
      </c>
      <c r="Y11" s="39" t="s">
        <v>93</v>
      </c>
      <c r="Z11" s="39" t="s">
        <v>93</v>
      </c>
      <c r="AA11" s="39" t="s">
        <v>93</v>
      </c>
      <c r="AB11" s="39" t="s">
        <v>93</v>
      </c>
      <c r="AC11" s="39" t="s">
        <v>93</v>
      </c>
      <c r="AD11" s="39" t="s">
        <v>93</v>
      </c>
      <c r="AE11" s="39" t="s">
        <v>93</v>
      </c>
      <c r="AF11" s="39" t="s">
        <v>93</v>
      </c>
      <c r="AG11" s="39" t="s">
        <v>93</v>
      </c>
      <c r="AH11" s="39" t="s">
        <v>93</v>
      </c>
      <c r="AI11" s="39" t="s">
        <v>93</v>
      </c>
      <c r="AJ11" s="39" t="s">
        <v>93</v>
      </c>
      <c r="AK11" s="39" t="s">
        <v>93</v>
      </c>
      <c r="AL11" s="39" t="s">
        <v>93</v>
      </c>
      <c r="AM11" s="39" t="s">
        <v>93</v>
      </c>
      <c r="AN11" s="39" t="s">
        <v>93</v>
      </c>
      <c r="AO11" s="39" t="s">
        <v>93</v>
      </c>
      <c r="AP11" s="39" t="s">
        <v>93</v>
      </c>
      <c r="AQ11" s="39" t="s">
        <v>93</v>
      </c>
      <c r="AR11" s="39" t="s">
        <v>93</v>
      </c>
      <c r="AS11" s="39" t="s">
        <v>93</v>
      </c>
      <c r="AT11" s="39" t="s">
        <v>93</v>
      </c>
      <c r="AU11" s="39" t="s">
        <v>93</v>
      </c>
      <c r="AV11" s="40" t="s">
        <v>93</v>
      </c>
      <c r="AY11" s="148" t="str">
        <f t="shared" ca="1" si="1"/>
        <v/>
      </c>
    </row>
    <row r="12" spans="1:51" ht="13" x14ac:dyDescent="0.3">
      <c r="B12" s="21">
        <f t="shared" si="0"/>
        <v>1</v>
      </c>
      <c r="C12" s="5">
        <f>'Table 1'!B13</f>
        <v>0</v>
      </c>
      <c r="D12" s="5">
        <f>'Table 1'!C13</f>
        <v>1</v>
      </c>
      <c r="E12" s="5" t="str">
        <f>'Table 1'!D13</f>
        <v>Anilines</v>
      </c>
      <c r="F12" s="5" t="str">
        <f>'Table 1'!E13</f>
        <v>C</v>
      </c>
      <c r="G12" s="5" t="str">
        <f>'Table 1'!F13</f>
        <v>p-toluidine</v>
      </c>
      <c r="H12" s="12" t="str">
        <f>'Table 1'!G13</f>
        <v>106-49-0</v>
      </c>
      <c r="I12" s="24" t="s">
        <v>433</v>
      </c>
      <c r="J12" s="30" t="s">
        <v>434</v>
      </c>
      <c r="K12" s="30" t="s">
        <v>417</v>
      </c>
      <c r="L12" s="30" t="s">
        <v>434</v>
      </c>
      <c r="M12" s="30" t="s">
        <v>206</v>
      </c>
      <c r="N12" s="30" t="s">
        <v>206</v>
      </c>
      <c r="O12" s="30" t="s">
        <v>206</v>
      </c>
      <c r="P12" s="30" t="s">
        <v>412</v>
      </c>
      <c r="Q12" s="39" t="s">
        <v>93</v>
      </c>
      <c r="R12" s="39" t="s">
        <v>93</v>
      </c>
      <c r="S12" s="39" t="s">
        <v>93</v>
      </c>
      <c r="T12" s="39" t="s">
        <v>93</v>
      </c>
      <c r="U12" s="39" t="s">
        <v>93</v>
      </c>
      <c r="V12" s="39" t="s">
        <v>93</v>
      </c>
      <c r="W12" s="39" t="s">
        <v>93</v>
      </c>
      <c r="X12" s="39" t="s">
        <v>93</v>
      </c>
      <c r="Y12" s="39" t="s">
        <v>93</v>
      </c>
      <c r="Z12" s="39" t="s">
        <v>93</v>
      </c>
      <c r="AA12" s="39" t="s">
        <v>93</v>
      </c>
      <c r="AB12" s="39" t="s">
        <v>93</v>
      </c>
      <c r="AC12" s="39" t="s">
        <v>93</v>
      </c>
      <c r="AD12" s="39" t="s">
        <v>93</v>
      </c>
      <c r="AE12" s="39" t="s">
        <v>93</v>
      </c>
      <c r="AF12" s="39" t="s">
        <v>93</v>
      </c>
      <c r="AG12" s="39" t="s">
        <v>93</v>
      </c>
      <c r="AH12" s="39" t="s">
        <v>93</v>
      </c>
      <c r="AI12" s="39" t="s">
        <v>93</v>
      </c>
      <c r="AJ12" s="39" t="s">
        <v>93</v>
      </c>
      <c r="AK12" s="39" t="s">
        <v>93</v>
      </c>
      <c r="AL12" s="39" t="s">
        <v>93</v>
      </c>
      <c r="AM12" s="39" t="s">
        <v>93</v>
      </c>
      <c r="AN12" s="39" t="s">
        <v>93</v>
      </c>
      <c r="AO12" s="39" t="s">
        <v>93</v>
      </c>
      <c r="AP12" s="39" t="s">
        <v>93</v>
      </c>
      <c r="AQ12" s="39" t="s">
        <v>93</v>
      </c>
      <c r="AR12" s="39" t="s">
        <v>93</v>
      </c>
      <c r="AS12" s="39" t="s">
        <v>93</v>
      </c>
      <c r="AT12" s="39" t="s">
        <v>93</v>
      </c>
      <c r="AU12" s="39" t="s">
        <v>93</v>
      </c>
      <c r="AV12" s="40" t="s">
        <v>93</v>
      </c>
      <c r="AY12" s="148" t="str">
        <f t="shared" ca="1" si="1"/>
        <v/>
      </c>
    </row>
    <row r="13" spans="1:51" ht="13" x14ac:dyDescent="0.3">
      <c r="B13" s="21">
        <f t="shared" si="0"/>
        <v>0</v>
      </c>
      <c r="C13" s="5">
        <f>'Table 1'!B14</f>
        <v>0</v>
      </c>
      <c r="D13" s="5">
        <f>'Table 1'!C14</f>
        <v>1</v>
      </c>
      <c r="E13" s="5" t="str">
        <f>'Table 1'!D14</f>
        <v>Anilines</v>
      </c>
      <c r="F13" s="5" t="str">
        <f>'Table 1'!E14</f>
        <v>D</v>
      </c>
      <c r="G13" s="5" t="str">
        <f>'Table 1'!F14</f>
        <v>1,3-diphenylguanidine</v>
      </c>
      <c r="H13" s="12" t="str">
        <f>'Table 1'!G14</f>
        <v>102-67-7</v>
      </c>
      <c r="I13" s="24" t="s">
        <v>93</v>
      </c>
      <c r="J13" s="30" t="s">
        <v>93</v>
      </c>
      <c r="K13" s="30" t="s">
        <v>93</v>
      </c>
      <c r="L13" s="30" t="s">
        <v>93</v>
      </c>
      <c r="M13" s="30" t="s">
        <v>93</v>
      </c>
      <c r="N13" s="30" t="s">
        <v>93</v>
      </c>
      <c r="O13" s="30" t="s">
        <v>93</v>
      </c>
      <c r="P13" s="30" t="s">
        <v>93</v>
      </c>
      <c r="Q13" s="39" t="s">
        <v>93</v>
      </c>
      <c r="R13" s="39" t="s">
        <v>93</v>
      </c>
      <c r="S13" s="39" t="s">
        <v>93</v>
      </c>
      <c r="T13" s="39" t="s">
        <v>93</v>
      </c>
      <c r="U13" s="39" t="s">
        <v>93</v>
      </c>
      <c r="V13" s="39" t="s">
        <v>93</v>
      </c>
      <c r="W13" s="39" t="s">
        <v>93</v>
      </c>
      <c r="X13" s="39" t="s">
        <v>93</v>
      </c>
      <c r="Y13" s="39" t="s">
        <v>93</v>
      </c>
      <c r="Z13" s="39" t="s">
        <v>93</v>
      </c>
      <c r="AA13" s="39" t="s">
        <v>93</v>
      </c>
      <c r="AB13" s="39" t="s">
        <v>93</v>
      </c>
      <c r="AC13" s="39" t="s">
        <v>93</v>
      </c>
      <c r="AD13" s="39" t="s">
        <v>93</v>
      </c>
      <c r="AE13" s="39" t="s">
        <v>93</v>
      </c>
      <c r="AF13" s="39" t="s">
        <v>93</v>
      </c>
      <c r="AG13" s="39" t="s">
        <v>93</v>
      </c>
      <c r="AH13" s="39" t="s">
        <v>93</v>
      </c>
      <c r="AI13" s="39" t="s">
        <v>93</v>
      </c>
      <c r="AJ13" s="39" t="s">
        <v>93</v>
      </c>
      <c r="AK13" s="39" t="s">
        <v>93</v>
      </c>
      <c r="AL13" s="39" t="s">
        <v>93</v>
      </c>
      <c r="AM13" s="39" t="s">
        <v>93</v>
      </c>
      <c r="AN13" s="39" t="s">
        <v>93</v>
      </c>
      <c r="AO13" s="39" t="s">
        <v>93</v>
      </c>
      <c r="AP13" s="39" t="s">
        <v>93</v>
      </c>
      <c r="AQ13" s="39" t="s">
        <v>93</v>
      </c>
      <c r="AR13" s="39" t="s">
        <v>93</v>
      </c>
      <c r="AS13" s="39" t="s">
        <v>93</v>
      </c>
      <c r="AT13" s="39" t="s">
        <v>93</v>
      </c>
      <c r="AU13" s="39" t="s">
        <v>93</v>
      </c>
      <c r="AV13" s="40" t="s">
        <v>93</v>
      </c>
      <c r="AY13" s="148" t="str">
        <f t="shared" ca="1" si="1"/>
        <v/>
      </c>
    </row>
    <row r="14" spans="1:51" ht="13" x14ac:dyDescent="0.3">
      <c r="B14" s="21">
        <f t="shared" si="0"/>
        <v>1</v>
      </c>
      <c r="C14" s="5">
        <f>'Table 1'!B15</f>
        <v>0</v>
      </c>
      <c r="D14" s="5">
        <f>'Table 1'!C15</f>
        <v>1</v>
      </c>
      <c r="E14" s="5" t="str">
        <f>'Table 1'!D15</f>
        <v>Anilines</v>
      </c>
      <c r="F14" s="5" t="str">
        <f>'Table 1'!E15</f>
        <v>D</v>
      </c>
      <c r="G14" s="5" t="str">
        <f>'Table 1'!F15</f>
        <v>4,4-oxodianiline</v>
      </c>
      <c r="H14" s="12" t="str">
        <f>'Table 1'!G15</f>
        <v>101-80-4</v>
      </c>
      <c r="I14" s="24" t="s">
        <v>435</v>
      </c>
      <c r="J14" s="30" t="s">
        <v>436</v>
      </c>
      <c r="K14" s="30" t="s">
        <v>417</v>
      </c>
      <c r="L14" s="30" t="s">
        <v>436</v>
      </c>
      <c r="M14" s="30" t="s">
        <v>206</v>
      </c>
      <c r="N14" s="30" t="s">
        <v>206</v>
      </c>
      <c r="O14" s="30" t="s">
        <v>206</v>
      </c>
      <c r="P14" s="30" t="s">
        <v>412</v>
      </c>
      <c r="Q14" s="39" t="s">
        <v>93</v>
      </c>
      <c r="R14" s="39" t="s">
        <v>93</v>
      </c>
      <c r="S14" s="39" t="s">
        <v>93</v>
      </c>
      <c r="T14" s="39" t="s">
        <v>93</v>
      </c>
      <c r="U14" s="39" t="s">
        <v>93</v>
      </c>
      <c r="V14" s="39" t="s">
        <v>93</v>
      </c>
      <c r="W14" s="39" t="s">
        <v>93</v>
      </c>
      <c r="X14" s="39" t="s">
        <v>93</v>
      </c>
      <c r="Y14" s="39" t="s">
        <v>93</v>
      </c>
      <c r="Z14" s="39" t="s">
        <v>93</v>
      </c>
      <c r="AA14" s="39" t="s">
        <v>93</v>
      </c>
      <c r="AB14" s="39" t="s">
        <v>93</v>
      </c>
      <c r="AC14" s="39" t="s">
        <v>93</v>
      </c>
      <c r="AD14" s="39" t="s">
        <v>93</v>
      </c>
      <c r="AE14" s="39" t="s">
        <v>93</v>
      </c>
      <c r="AF14" s="39" t="s">
        <v>93</v>
      </c>
      <c r="AG14" s="39" t="s">
        <v>93</v>
      </c>
      <c r="AH14" s="39" t="s">
        <v>93</v>
      </c>
      <c r="AI14" s="39" t="s">
        <v>93</v>
      </c>
      <c r="AJ14" s="39" t="s">
        <v>93</v>
      </c>
      <c r="AK14" s="39" t="s">
        <v>93</v>
      </c>
      <c r="AL14" s="39" t="s">
        <v>93</v>
      </c>
      <c r="AM14" s="39" t="s">
        <v>93</v>
      </c>
      <c r="AN14" s="39" t="s">
        <v>93</v>
      </c>
      <c r="AO14" s="39" t="s">
        <v>93</v>
      </c>
      <c r="AP14" s="39" t="s">
        <v>93</v>
      </c>
      <c r="AQ14" s="39" t="s">
        <v>93</v>
      </c>
      <c r="AR14" s="39" t="s">
        <v>93</v>
      </c>
      <c r="AS14" s="39" t="s">
        <v>93</v>
      </c>
      <c r="AT14" s="39" t="s">
        <v>93</v>
      </c>
      <c r="AU14" s="39" t="s">
        <v>93</v>
      </c>
      <c r="AV14" s="40" t="s">
        <v>93</v>
      </c>
      <c r="AY14" s="148" t="str">
        <f t="shared" ca="1" si="1"/>
        <v/>
      </c>
    </row>
    <row r="15" spans="1:51" ht="13" x14ac:dyDescent="0.3">
      <c r="B15" s="21">
        <f t="shared" si="0"/>
        <v>1</v>
      </c>
      <c r="C15" s="5">
        <f>'Table 1'!B16</f>
        <v>0</v>
      </c>
      <c r="D15" s="5">
        <f>'Table 1'!C16</f>
        <v>1</v>
      </c>
      <c r="E15" s="5" t="str">
        <f>'Table 1'!D16</f>
        <v>Anilines</v>
      </c>
      <c r="F15" s="5" t="str">
        <f>'Table 1'!E16</f>
        <v>D</v>
      </c>
      <c r="G15" s="5" t="str">
        <f>'Table 1'!F16</f>
        <v>N,N-diethylaniline</v>
      </c>
      <c r="H15" s="12" t="str">
        <f>'Table 1'!G16</f>
        <v>91-66-7</v>
      </c>
      <c r="I15" s="24" t="s">
        <v>437</v>
      </c>
      <c r="J15" s="30" t="s">
        <v>438</v>
      </c>
      <c r="K15" s="30" t="s">
        <v>417</v>
      </c>
      <c r="L15" s="30" t="s">
        <v>438</v>
      </c>
      <c r="M15" s="30" t="s">
        <v>206</v>
      </c>
      <c r="N15" s="30" t="s">
        <v>439</v>
      </c>
      <c r="O15" s="30" t="s">
        <v>206</v>
      </c>
      <c r="P15" s="30" t="s">
        <v>412</v>
      </c>
      <c r="Q15" s="39" t="s">
        <v>93</v>
      </c>
      <c r="R15" s="39" t="s">
        <v>93</v>
      </c>
      <c r="S15" s="39" t="s">
        <v>93</v>
      </c>
      <c r="T15" s="39" t="s">
        <v>93</v>
      </c>
      <c r="U15" s="39" t="s">
        <v>93</v>
      </c>
      <c r="V15" s="39" t="s">
        <v>93</v>
      </c>
      <c r="W15" s="39" t="s">
        <v>93</v>
      </c>
      <c r="X15" s="39" t="s">
        <v>93</v>
      </c>
      <c r="Y15" s="39" t="s">
        <v>93</v>
      </c>
      <c r="Z15" s="39" t="s">
        <v>93</v>
      </c>
      <c r="AA15" s="39" t="s">
        <v>93</v>
      </c>
      <c r="AB15" s="39" t="s">
        <v>93</v>
      </c>
      <c r="AC15" s="39" t="s">
        <v>93</v>
      </c>
      <c r="AD15" s="39" t="s">
        <v>93</v>
      </c>
      <c r="AE15" s="39" t="s">
        <v>93</v>
      </c>
      <c r="AF15" s="39" t="s">
        <v>93</v>
      </c>
      <c r="AG15" s="39" t="s">
        <v>93</v>
      </c>
      <c r="AH15" s="39" t="s">
        <v>93</v>
      </c>
      <c r="AI15" s="39" t="s">
        <v>93</v>
      </c>
      <c r="AJ15" s="39" t="s">
        <v>93</v>
      </c>
      <c r="AK15" s="39" t="s">
        <v>93</v>
      </c>
      <c r="AL15" s="39" t="s">
        <v>93</v>
      </c>
      <c r="AM15" s="39" t="s">
        <v>93</v>
      </c>
      <c r="AN15" s="39" t="s">
        <v>93</v>
      </c>
      <c r="AO15" s="39" t="s">
        <v>93</v>
      </c>
      <c r="AP15" s="39" t="s">
        <v>93</v>
      </c>
      <c r="AQ15" s="39" t="s">
        <v>93</v>
      </c>
      <c r="AR15" s="39" t="s">
        <v>93</v>
      </c>
      <c r="AS15" s="39" t="s">
        <v>93</v>
      </c>
      <c r="AT15" s="39" t="s">
        <v>93</v>
      </c>
      <c r="AU15" s="39" t="s">
        <v>93</v>
      </c>
      <c r="AV15" s="40" t="s">
        <v>93</v>
      </c>
      <c r="AY15" s="148" t="str">
        <f t="shared" ca="1" si="1"/>
        <v/>
      </c>
    </row>
    <row r="16" spans="1:51" ht="13" x14ac:dyDescent="0.3">
      <c r="B16" s="21">
        <f t="shared" si="0"/>
        <v>1</v>
      </c>
      <c r="C16" s="5">
        <f>'Table 1'!B17</f>
        <v>0</v>
      </c>
      <c r="D16" s="5">
        <f>'Table 1'!C17</f>
        <v>1</v>
      </c>
      <c r="E16" s="5" t="str">
        <f>'Table 1'!D17</f>
        <v>Anilines</v>
      </c>
      <c r="F16" s="5" t="str">
        <f>'Table 1'!E17</f>
        <v>D</v>
      </c>
      <c r="G16" s="5" t="str">
        <f>'Table 1'!F17</f>
        <v>N-1-naphthylaniline</v>
      </c>
      <c r="H16" s="12" t="str">
        <f>'Table 1'!G17</f>
        <v>90-30-2</v>
      </c>
      <c r="I16" s="24" t="s">
        <v>93</v>
      </c>
      <c r="J16" s="30" t="s">
        <v>93</v>
      </c>
      <c r="K16" s="30" t="s">
        <v>93</v>
      </c>
      <c r="L16" s="30" t="s">
        <v>93</v>
      </c>
      <c r="M16" s="30" t="s">
        <v>93</v>
      </c>
      <c r="N16" s="30" t="s">
        <v>93</v>
      </c>
      <c r="O16" s="30" t="s">
        <v>93</v>
      </c>
      <c r="P16" s="30" t="s">
        <v>93</v>
      </c>
      <c r="Q16" s="39" t="s">
        <v>304</v>
      </c>
      <c r="R16" s="39" t="s">
        <v>273</v>
      </c>
      <c r="S16" s="39" t="s">
        <v>440</v>
      </c>
      <c r="T16" s="39" t="s">
        <v>206</v>
      </c>
      <c r="U16" s="39" t="s">
        <v>206</v>
      </c>
      <c r="V16" s="39" t="s">
        <v>206</v>
      </c>
      <c r="W16" s="39" t="s">
        <v>206</v>
      </c>
      <c r="X16" s="39" t="s">
        <v>206</v>
      </c>
      <c r="Y16" s="39" t="s">
        <v>206</v>
      </c>
      <c r="Z16" s="39" t="s">
        <v>206</v>
      </c>
      <c r="AA16" s="39" t="s">
        <v>206</v>
      </c>
      <c r="AB16" s="39" t="s">
        <v>206</v>
      </c>
      <c r="AC16" s="39" t="s">
        <v>206</v>
      </c>
      <c r="AD16" s="39" t="s">
        <v>441</v>
      </c>
      <c r="AE16" s="39" t="s">
        <v>206</v>
      </c>
      <c r="AF16" s="39" t="s">
        <v>206</v>
      </c>
      <c r="AG16" s="39" t="s">
        <v>206</v>
      </c>
      <c r="AH16" s="39" t="s">
        <v>206</v>
      </c>
      <c r="AI16" s="39" t="s">
        <v>442</v>
      </c>
      <c r="AJ16" s="39" t="s">
        <v>206</v>
      </c>
      <c r="AK16" s="39" t="s">
        <v>206</v>
      </c>
      <c r="AL16" s="39" t="s">
        <v>206</v>
      </c>
      <c r="AM16" s="39" t="s">
        <v>206</v>
      </c>
      <c r="AN16" s="39" t="s">
        <v>206</v>
      </c>
      <c r="AO16" s="39" t="s">
        <v>206</v>
      </c>
      <c r="AP16" s="39" t="s">
        <v>206</v>
      </c>
      <c r="AQ16" s="39" t="s">
        <v>443</v>
      </c>
      <c r="AR16" s="39" t="s">
        <v>206</v>
      </c>
      <c r="AS16" s="39" t="s">
        <v>206</v>
      </c>
      <c r="AT16" s="39" t="s">
        <v>206</v>
      </c>
      <c r="AU16" s="39" t="s">
        <v>206</v>
      </c>
      <c r="AV16" s="40" t="s">
        <v>444</v>
      </c>
      <c r="AY16" s="148" t="str">
        <f t="shared" ca="1" si="1"/>
        <v/>
      </c>
    </row>
    <row r="17" spans="2:51" ht="13" x14ac:dyDescent="0.3">
      <c r="B17" s="21">
        <f t="shared" si="0"/>
        <v>0</v>
      </c>
      <c r="C17" s="5">
        <f>'Table 1'!B18</f>
        <v>0</v>
      </c>
      <c r="D17" s="5">
        <f>'Table 1'!C18</f>
        <v>1</v>
      </c>
      <c r="E17" s="5" t="str">
        <f>'Table 1'!D18</f>
        <v>Anilines</v>
      </c>
      <c r="F17" s="5" t="str">
        <f>'Table 1'!E18</f>
        <v>D</v>
      </c>
      <c r="G17" s="5" t="str">
        <f>'Table 1'!F18</f>
        <v>N-ethyl-N-[2-[1-(2-methylpropoxy)ethoxy]ethyl]-4-(phenylazo)aniline</v>
      </c>
      <c r="H17" s="12" t="str">
        <f>'Table 1'!G18</f>
        <v>34432-92-3</v>
      </c>
      <c r="I17" s="24" t="s">
        <v>93</v>
      </c>
      <c r="J17" s="30" t="s">
        <v>93</v>
      </c>
      <c r="K17" s="30" t="s">
        <v>93</v>
      </c>
      <c r="L17" s="30" t="s">
        <v>93</v>
      </c>
      <c r="M17" s="30" t="s">
        <v>93</v>
      </c>
      <c r="N17" s="30" t="s">
        <v>93</v>
      </c>
      <c r="O17" s="30" t="s">
        <v>93</v>
      </c>
      <c r="P17" s="30" t="s">
        <v>93</v>
      </c>
      <c r="Q17" s="39" t="s">
        <v>93</v>
      </c>
      <c r="R17" s="39" t="s">
        <v>93</v>
      </c>
      <c r="S17" s="39" t="s">
        <v>93</v>
      </c>
      <c r="T17" s="39" t="s">
        <v>93</v>
      </c>
      <c r="U17" s="39" t="s">
        <v>93</v>
      </c>
      <c r="V17" s="39" t="s">
        <v>93</v>
      </c>
      <c r="W17" s="39" t="s">
        <v>93</v>
      </c>
      <c r="X17" s="39" t="s">
        <v>93</v>
      </c>
      <c r="Y17" s="39" t="s">
        <v>93</v>
      </c>
      <c r="Z17" s="39" t="s">
        <v>93</v>
      </c>
      <c r="AA17" s="39" t="s">
        <v>93</v>
      </c>
      <c r="AB17" s="39" t="s">
        <v>93</v>
      </c>
      <c r="AC17" s="39" t="s">
        <v>93</v>
      </c>
      <c r="AD17" s="39" t="s">
        <v>93</v>
      </c>
      <c r="AE17" s="39" t="s">
        <v>93</v>
      </c>
      <c r="AF17" s="39" t="s">
        <v>93</v>
      </c>
      <c r="AG17" s="39" t="s">
        <v>93</v>
      </c>
      <c r="AH17" s="39" t="s">
        <v>93</v>
      </c>
      <c r="AI17" s="39" t="s">
        <v>93</v>
      </c>
      <c r="AJ17" s="39" t="s">
        <v>93</v>
      </c>
      <c r="AK17" s="39" t="s">
        <v>93</v>
      </c>
      <c r="AL17" s="39" t="s">
        <v>93</v>
      </c>
      <c r="AM17" s="39" t="s">
        <v>93</v>
      </c>
      <c r="AN17" s="39" t="s">
        <v>93</v>
      </c>
      <c r="AO17" s="39" t="s">
        <v>93</v>
      </c>
      <c r="AP17" s="39" t="s">
        <v>93</v>
      </c>
      <c r="AQ17" s="39" t="s">
        <v>93</v>
      </c>
      <c r="AR17" s="39" t="s">
        <v>93</v>
      </c>
      <c r="AS17" s="39" t="s">
        <v>93</v>
      </c>
      <c r="AT17" s="39" t="s">
        <v>93</v>
      </c>
      <c r="AU17" s="39" t="s">
        <v>93</v>
      </c>
      <c r="AV17" s="40" t="s">
        <v>93</v>
      </c>
      <c r="AY17" s="148" t="str">
        <f t="shared" ca="1" si="1"/>
        <v/>
      </c>
    </row>
    <row r="18" spans="2:51" ht="13" x14ac:dyDescent="0.3">
      <c r="B18" s="21">
        <f t="shared" si="0"/>
        <v>0</v>
      </c>
      <c r="C18" s="5">
        <f>'Table 1'!B19</f>
        <v>0</v>
      </c>
      <c r="D18" s="5">
        <f>'Table 1'!C19</f>
        <v>1</v>
      </c>
      <c r="E18" s="5" t="str">
        <f>'Table 1'!D19</f>
        <v>Anilines</v>
      </c>
      <c r="F18" s="5" t="str">
        <f>'Table 1'!E19</f>
        <v>D</v>
      </c>
      <c r="G18" s="5" t="str">
        <f>'Table 1'!F19</f>
        <v>p-(2,3-epoxypropoxy)-N,N-bis(2,3-epoxypropyl)aniline, m-(2,3-epoxypropoxy)-N,N-bis(2,3-epoxypropyl)aniline</v>
      </c>
      <c r="H18" s="12" t="str">
        <f>'Table 1'!G19</f>
        <v>5026-74-4</v>
      </c>
      <c r="I18" s="24" t="s">
        <v>93</v>
      </c>
      <c r="J18" s="30" t="s">
        <v>93</v>
      </c>
      <c r="K18" s="30" t="s">
        <v>93</v>
      </c>
      <c r="L18" s="30" t="s">
        <v>93</v>
      </c>
      <c r="M18" s="30" t="s">
        <v>93</v>
      </c>
      <c r="N18" s="30" t="s">
        <v>93</v>
      </c>
      <c r="O18" s="30" t="s">
        <v>93</v>
      </c>
      <c r="P18" s="30" t="s">
        <v>93</v>
      </c>
      <c r="Q18" s="39" t="s">
        <v>93</v>
      </c>
      <c r="R18" s="39" t="s">
        <v>93</v>
      </c>
      <c r="S18" s="39" t="s">
        <v>93</v>
      </c>
      <c r="T18" s="39" t="s">
        <v>93</v>
      </c>
      <c r="U18" s="39" t="s">
        <v>93</v>
      </c>
      <c r="V18" s="39" t="s">
        <v>93</v>
      </c>
      <c r="W18" s="39" t="s">
        <v>93</v>
      </c>
      <c r="X18" s="39" t="s">
        <v>93</v>
      </c>
      <c r="Y18" s="39" t="s">
        <v>93</v>
      </c>
      <c r="Z18" s="39" t="s">
        <v>93</v>
      </c>
      <c r="AA18" s="39" t="s">
        <v>93</v>
      </c>
      <c r="AB18" s="39" t="s">
        <v>93</v>
      </c>
      <c r="AC18" s="39" t="s">
        <v>93</v>
      </c>
      <c r="AD18" s="39" t="s">
        <v>93</v>
      </c>
      <c r="AE18" s="39" t="s">
        <v>93</v>
      </c>
      <c r="AF18" s="39" t="s">
        <v>93</v>
      </c>
      <c r="AG18" s="39" t="s">
        <v>93</v>
      </c>
      <c r="AH18" s="39" t="s">
        <v>93</v>
      </c>
      <c r="AI18" s="39" t="s">
        <v>93</v>
      </c>
      <c r="AJ18" s="39" t="s">
        <v>93</v>
      </c>
      <c r="AK18" s="39" t="s">
        <v>93</v>
      </c>
      <c r="AL18" s="39" t="s">
        <v>93</v>
      </c>
      <c r="AM18" s="39" t="s">
        <v>93</v>
      </c>
      <c r="AN18" s="39" t="s">
        <v>93</v>
      </c>
      <c r="AO18" s="39" t="s">
        <v>93</v>
      </c>
      <c r="AP18" s="39" t="s">
        <v>93</v>
      </c>
      <c r="AQ18" s="39" t="s">
        <v>93</v>
      </c>
      <c r="AR18" s="39" t="s">
        <v>93</v>
      </c>
      <c r="AS18" s="39" t="s">
        <v>93</v>
      </c>
      <c r="AT18" s="39" t="s">
        <v>93</v>
      </c>
      <c r="AU18" s="39" t="s">
        <v>93</v>
      </c>
      <c r="AV18" s="40" t="s">
        <v>93</v>
      </c>
      <c r="AY18" s="148" t="str">
        <f t="shared" ca="1" si="1"/>
        <v/>
      </c>
    </row>
    <row r="19" spans="2:51" ht="13" x14ac:dyDescent="0.3">
      <c r="B19" s="21">
        <f t="shared" si="0"/>
        <v>0</v>
      </c>
      <c r="C19" s="5" t="str">
        <f>'Table 1'!B20</f>
        <v>Y</v>
      </c>
      <c r="D19" s="5">
        <f>'Table 1'!C20</f>
        <v>1</v>
      </c>
      <c r="E19" s="5" t="str">
        <f>'Table 1'!D20</f>
        <v>Anilines</v>
      </c>
      <c r="F19" s="5" t="str">
        <f>'Table 1'!E20</f>
        <v>D</v>
      </c>
      <c r="G19" s="5" t="str">
        <f>'Table 1'!F20</f>
        <v>p-(2,3-epoxypropoxy)-N,N-bis(2,3-epoxypropyl)aniline, m-(2,3-epoxypropoxy)-N,N-bis(2,3-epoxypropyl)aniline</v>
      </c>
      <c r="H19" s="18" t="str">
        <f>'Table 1'!G20</f>
        <v>71604-74-5</v>
      </c>
      <c r="I19" s="24" t="s">
        <v>93</v>
      </c>
      <c r="J19" s="30" t="s">
        <v>93</v>
      </c>
      <c r="K19" s="30" t="s">
        <v>93</v>
      </c>
      <c r="L19" s="30" t="s">
        <v>93</v>
      </c>
      <c r="M19" s="30" t="s">
        <v>93</v>
      </c>
      <c r="N19" s="30" t="s">
        <v>93</v>
      </c>
      <c r="O19" s="30" t="s">
        <v>93</v>
      </c>
      <c r="P19" s="30" t="s">
        <v>93</v>
      </c>
      <c r="Q19" s="39" t="s">
        <v>93</v>
      </c>
      <c r="R19" s="39" t="s">
        <v>93</v>
      </c>
      <c r="S19" s="39" t="s">
        <v>93</v>
      </c>
      <c r="T19" s="39" t="s">
        <v>93</v>
      </c>
      <c r="U19" s="39" t="s">
        <v>93</v>
      </c>
      <c r="V19" s="39" t="s">
        <v>93</v>
      </c>
      <c r="W19" s="39" t="s">
        <v>93</v>
      </c>
      <c r="X19" s="39" t="s">
        <v>93</v>
      </c>
      <c r="Y19" s="39" t="s">
        <v>93</v>
      </c>
      <c r="Z19" s="39" t="s">
        <v>93</v>
      </c>
      <c r="AA19" s="39" t="s">
        <v>93</v>
      </c>
      <c r="AB19" s="39" t="s">
        <v>93</v>
      </c>
      <c r="AC19" s="39" t="s">
        <v>93</v>
      </c>
      <c r="AD19" s="39" t="s">
        <v>93</v>
      </c>
      <c r="AE19" s="39" t="s">
        <v>93</v>
      </c>
      <c r="AF19" s="39" t="s">
        <v>93</v>
      </c>
      <c r="AG19" s="39" t="s">
        <v>93</v>
      </c>
      <c r="AH19" s="39" t="s">
        <v>93</v>
      </c>
      <c r="AI19" s="39" t="s">
        <v>93</v>
      </c>
      <c r="AJ19" s="39" t="s">
        <v>93</v>
      </c>
      <c r="AK19" s="39" t="s">
        <v>93</v>
      </c>
      <c r="AL19" s="39" t="s">
        <v>93</v>
      </c>
      <c r="AM19" s="39" t="s">
        <v>93</v>
      </c>
      <c r="AN19" s="39" t="s">
        <v>93</v>
      </c>
      <c r="AO19" s="39" t="s">
        <v>93</v>
      </c>
      <c r="AP19" s="39" t="s">
        <v>93</v>
      </c>
      <c r="AQ19" s="39" t="s">
        <v>93</v>
      </c>
      <c r="AR19" s="39" t="s">
        <v>93</v>
      </c>
      <c r="AS19" s="39" t="s">
        <v>93</v>
      </c>
      <c r="AT19" s="39" t="s">
        <v>93</v>
      </c>
      <c r="AU19" s="39" t="s">
        <v>93</v>
      </c>
      <c r="AV19" s="40" t="s">
        <v>93</v>
      </c>
      <c r="AY19" s="148" t="str">
        <f t="shared" ca="1" si="1"/>
        <v/>
      </c>
    </row>
    <row r="20" spans="2:51" ht="13" x14ac:dyDescent="0.3">
      <c r="B20" s="21">
        <f t="shared" si="0"/>
        <v>0</v>
      </c>
      <c r="C20" s="5">
        <f>'Table 1'!B21</f>
        <v>0</v>
      </c>
      <c r="D20" s="5">
        <f>'Table 1'!C21</f>
        <v>1</v>
      </c>
      <c r="E20" s="5" t="str">
        <f>'Table 1'!D21</f>
        <v>Anilines</v>
      </c>
      <c r="F20" s="5" t="str">
        <f>'Table 1'!E21</f>
        <v>D</v>
      </c>
      <c r="G20" s="5" t="str">
        <f>'Table 1'!F21</f>
        <v>1,1'-(p-tolylimino)dipropan-2-ol</v>
      </c>
      <c r="H20" s="12" t="str">
        <f>'Table 1'!G21</f>
        <v>38668-48-3</v>
      </c>
      <c r="I20" s="24" t="s">
        <v>93</v>
      </c>
      <c r="J20" s="30" t="s">
        <v>93</v>
      </c>
      <c r="K20" s="30" t="s">
        <v>93</v>
      </c>
      <c r="L20" s="30" t="s">
        <v>93</v>
      </c>
      <c r="M20" s="30" t="s">
        <v>93</v>
      </c>
      <c r="N20" s="30" t="s">
        <v>93</v>
      </c>
      <c r="O20" s="30" t="s">
        <v>93</v>
      </c>
      <c r="P20" s="30" t="s">
        <v>93</v>
      </c>
      <c r="Q20" s="39" t="s">
        <v>93</v>
      </c>
      <c r="R20" s="39" t="s">
        <v>93</v>
      </c>
      <c r="S20" s="39" t="s">
        <v>93</v>
      </c>
      <c r="T20" s="39" t="s">
        <v>93</v>
      </c>
      <c r="U20" s="39" t="s">
        <v>93</v>
      </c>
      <c r="V20" s="39" t="s">
        <v>93</v>
      </c>
      <c r="W20" s="39" t="s">
        <v>93</v>
      </c>
      <c r="X20" s="39" t="s">
        <v>93</v>
      </c>
      <c r="Y20" s="39" t="s">
        <v>93</v>
      </c>
      <c r="Z20" s="39" t="s">
        <v>93</v>
      </c>
      <c r="AA20" s="39" t="s">
        <v>93</v>
      </c>
      <c r="AB20" s="39" t="s">
        <v>93</v>
      </c>
      <c r="AC20" s="39" t="s">
        <v>93</v>
      </c>
      <c r="AD20" s="39" t="s">
        <v>93</v>
      </c>
      <c r="AE20" s="39" t="s">
        <v>93</v>
      </c>
      <c r="AF20" s="39" t="s">
        <v>93</v>
      </c>
      <c r="AG20" s="39" t="s">
        <v>93</v>
      </c>
      <c r="AH20" s="39" t="s">
        <v>93</v>
      </c>
      <c r="AI20" s="39" t="s">
        <v>93</v>
      </c>
      <c r="AJ20" s="39" t="s">
        <v>93</v>
      </c>
      <c r="AK20" s="39" t="s">
        <v>93</v>
      </c>
      <c r="AL20" s="39" t="s">
        <v>93</v>
      </c>
      <c r="AM20" s="39" t="s">
        <v>93</v>
      </c>
      <c r="AN20" s="39" t="s">
        <v>93</v>
      </c>
      <c r="AO20" s="39" t="s">
        <v>93</v>
      </c>
      <c r="AP20" s="39" t="s">
        <v>93</v>
      </c>
      <c r="AQ20" s="39" t="s">
        <v>93</v>
      </c>
      <c r="AR20" s="39" t="s">
        <v>93</v>
      </c>
      <c r="AS20" s="39" t="s">
        <v>93</v>
      </c>
      <c r="AT20" s="39" t="s">
        <v>93</v>
      </c>
      <c r="AU20" s="39" t="s">
        <v>93</v>
      </c>
      <c r="AV20" s="40" t="s">
        <v>93</v>
      </c>
      <c r="AY20" s="148" t="str">
        <f t="shared" ca="1" si="1"/>
        <v/>
      </c>
    </row>
    <row r="21" spans="2:51" ht="13" x14ac:dyDescent="0.3">
      <c r="B21" s="21">
        <f t="shared" si="0"/>
        <v>1</v>
      </c>
      <c r="C21" s="5">
        <f>'Table 1'!B22</f>
        <v>0</v>
      </c>
      <c r="D21" s="5">
        <f>'Table 1'!C22</f>
        <v>1</v>
      </c>
      <c r="E21" s="5" t="str">
        <f>'Table 1'!D22</f>
        <v>Anilines</v>
      </c>
      <c r="F21" s="5" t="str">
        <f>'Table 1'!E22</f>
        <v>D</v>
      </c>
      <c r="G21" s="5" t="str">
        <f>'Table 1'!F22</f>
        <v>dapsone</v>
      </c>
      <c r="H21" s="12" t="str">
        <f>'Table 1'!G22</f>
        <v>80-08-0</v>
      </c>
      <c r="I21" s="24" t="s">
        <v>445</v>
      </c>
      <c r="J21" s="30" t="s">
        <v>446</v>
      </c>
      <c r="K21" s="30" t="s">
        <v>447</v>
      </c>
      <c r="L21" s="30" t="s">
        <v>446</v>
      </c>
      <c r="M21" s="30" t="s">
        <v>206</v>
      </c>
      <c r="N21" s="30" t="s">
        <v>206</v>
      </c>
      <c r="O21" s="30" t="s">
        <v>206</v>
      </c>
      <c r="P21" s="30" t="s">
        <v>412</v>
      </c>
      <c r="Q21" s="39" t="s">
        <v>93</v>
      </c>
      <c r="R21" s="39" t="s">
        <v>93</v>
      </c>
      <c r="S21" s="39" t="s">
        <v>93</v>
      </c>
      <c r="T21" s="39" t="s">
        <v>93</v>
      </c>
      <c r="U21" s="39" t="s">
        <v>93</v>
      </c>
      <c r="V21" s="39" t="s">
        <v>93</v>
      </c>
      <c r="W21" s="39" t="s">
        <v>93</v>
      </c>
      <c r="X21" s="39" t="s">
        <v>93</v>
      </c>
      <c r="Y21" s="39" t="s">
        <v>93</v>
      </c>
      <c r="Z21" s="39" t="s">
        <v>93</v>
      </c>
      <c r="AA21" s="39" t="s">
        <v>93</v>
      </c>
      <c r="AB21" s="39" t="s">
        <v>93</v>
      </c>
      <c r="AC21" s="39" t="s">
        <v>93</v>
      </c>
      <c r="AD21" s="39" t="s">
        <v>93</v>
      </c>
      <c r="AE21" s="39" t="s">
        <v>93</v>
      </c>
      <c r="AF21" s="39" t="s">
        <v>93</v>
      </c>
      <c r="AG21" s="39" t="s">
        <v>93</v>
      </c>
      <c r="AH21" s="39" t="s">
        <v>93</v>
      </c>
      <c r="AI21" s="39" t="s">
        <v>93</v>
      </c>
      <c r="AJ21" s="39" t="s">
        <v>93</v>
      </c>
      <c r="AK21" s="39" t="s">
        <v>93</v>
      </c>
      <c r="AL21" s="39" t="s">
        <v>93</v>
      </c>
      <c r="AM21" s="39" t="s">
        <v>93</v>
      </c>
      <c r="AN21" s="39" t="s">
        <v>93</v>
      </c>
      <c r="AO21" s="39" t="s">
        <v>93</v>
      </c>
      <c r="AP21" s="39" t="s">
        <v>93</v>
      </c>
      <c r="AQ21" s="39" t="s">
        <v>93</v>
      </c>
      <c r="AR21" s="39" t="s">
        <v>93</v>
      </c>
      <c r="AS21" s="39" t="s">
        <v>93</v>
      </c>
      <c r="AT21" s="39" t="s">
        <v>93</v>
      </c>
      <c r="AU21" s="39" t="s">
        <v>93</v>
      </c>
      <c r="AV21" s="40" t="s">
        <v>93</v>
      </c>
      <c r="AY21" s="148" t="str">
        <f t="shared" ca="1" si="1"/>
        <v/>
      </c>
    </row>
    <row r="22" spans="2:51" ht="13" x14ac:dyDescent="0.3">
      <c r="B22" s="21">
        <f t="shared" si="0"/>
        <v>0</v>
      </c>
      <c r="C22" s="5">
        <f>'Table 1'!B23</f>
        <v>0</v>
      </c>
      <c r="D22" s="5">
        <f>'Table 1'!C23</f>
        <v>1</v>
      </c>
      <c r="E22" s="5" t="str">
        <f>'Table 1'!D23</f>
        <v>Anilines</v>
      </c>
      <c r="F22" s="5" t="str">
        <f>'Table 1'!E23</f>
        <v>E</v>
      </c>
      <c r="G22" s="5" t="str">
        <f>'Table 1'!F23</f>
        <v>other unspecified/ unidentified aniline compounds</v>
      </c>
      <c r="H22" s="12">
        <f>'Table 1'!G23</f>
        <v>0</v>
      </c>
      <c r="I22" s="24" t="s">
        <v>93</v>
      </c>
      <c r="J22" s="30" t="s">
        <v>93</v>
      </c>
      <c r="K22" s="30" t="s">
        <v>93</v>
      </c>
      <c r="L22" s="30" t="s">
        <v>93</v>
      </c>
      <c r="M22" s="30" t="s">
        <v>93</v>
      </c>
      <c r="N22" s="30" t="s">
        <v>93</v>
      </c>
      <c r="O22" s="30" t="s">
        <v>93</v>
      </c>
      <c r="P22" s="30" t="s">
        <v>93</v>
      </c>
      <c r="Q22" s="39" t="s">
        <v>93</v>
      </c>
      <c r="R22" s="39" t="s">
        <v>93</v>
      </c>
      <c r="S22" s="39" t="s">
        <v>93</v>
      </c>
      <c r="T22" s="39" t="s">
        <v>93</v>
      </c>
      <c r="U22" s="39" t="s">
        <v>93</v>
      </c>
      <c r="V22" s="39" t="s">
        <v>93</v>
      </c>
      <c r="W22" s="39" t="s">
        <v>93</v>
      </c>
      <c r="X22" s="39" t="s">
        <v>93</v>
      </c>
      <c r="Y22" s="39" t="s">
        <v>93</v>
      </c>
      <c r="Z22" s="39" t="s">
        <v>93</v>
      </c>
      <c r="AA22" s="39" t="s">
        <v>93</v>
      </c>
      <c r="AB22" s="39" t="s">
        <v>93</v>
      </c>
      <c r="AC22" s="39" t="s">
        <v>93</v>
      </c>
      <c r="AD22" s="39" t="s">
        <v>93</v>
      </c>
      <c r="AE22" s="39" t="s">
        <v>93</v>
      </c>
      <c r="AF22" s="39" t="s">
        <v>93</v>
      </c>
      <c r="AG22" s="39" t="s">
        <v>93</v>
      </c>
      <c r="AH22" s="39" t="s">
        <v>93</v>
      </c>
      <c r="AI22" s="39" t="s">
        <v>93</v>
      </c>
      <c r="AJ22" s="39" t="s">
        <v>93</v>
      </c>
      <c r="AK22" s="39" t="s">
        <v>93</v>
      </c>
      <c r="AL22" s="39" t="s">
        <v>93</v>
      </c>
      <c r="AM22" s="39" t="s">
        <v>93</v>
      </c>
      <c r="AN22" s="39" t="s">
        <v>93</v>
      </c>
      <c r="AO22" s="39" t="s">
        <v>93</v>
      </c>
      <c r="AP22" s="39" t="s">
        <v>93</v>
      </c>
      <c r="AQ22" s="39" t="s">
        <v>93</v>
      </c>
      <c r="AR22" s="39" t="s">
        <v>93</v>
      </c>
      <c r="AS22" s="39" t="s">
        <v>93</v>
      </c>
      <c r="AT22" s="39" t="s">
        <v>93</v>
      </c>
      <c r="AU22" s="39" t="s">
        <v>93</v>
      </c>
      <c r="AV22" s="40" t="s">
        <v>93</v>
      </c>
      <c r="AY22" s="148" t="str">
        <f t="shared" ca="1" si="1"/>
        <v/>
      </c>
    </row>
  </sheetData>
  <autoFilter ref="A2:H22" xr:uid="{164799F3-8F65-45A1-8A94-A75566DF448B}"/>
  <mergeCells count="2">
    <mergeCell ref="I1:P1"/>
    <mergeCell ref="Q1:AV1"/>
  </mergeCells>
  <conditionalFormatting sqref="AY3:AY22">
    <cfRule type="cellIs" dxfId="1" priority="1" operator="equal">
      <formula>"Forthcoming"</formula>
    </cfRule>
  </conditionalFormatting>
  <hyperlinks>
    <hyperlink ref="B1" location="'Table 2'!A1" display="Back to map" xr:uid="{E3152919-76A3-41B8-823B-F3613A25176D}"/>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FE027C-6B9F-40BD-A58C-316326B52C47}">
  <dimension ref="A1:AJ22"/>
  <sheetViews>
    <sheetView showZeros="0" workbookViewId="0">
      <pane xSplit="8" ySplit="2" topLeftCell="I18" activePane="bottomRight" state="frozen"/>
      <selection activeCell="C1" sqref="C1"/>
      <selection pane="topRight" activeCell="C1" sqref="C1"/>
      <selection pane="bottomLeft" activeCell="C1" sqref="C1"/>
      <selection pane="bottomRight" activeCell="I3" sqref="I3"/>
    </sheetView>
  </sheetViews>
  <sheetFormatPr defaultRowHeight="12.5" x14ac:dyDescent="0.25"/>
  <cols>
    <col min="3" max="4" width="0" hidden="1" customWidth="1"/>
  </cols>
  <sheetData>
    <row r="1" spans="1:36" ht="67.5" thickBot="1" x14ac:dyDescent="0.55000000000000004">
      <c r="B1" s="53" t="s">
        <v>542</v>
      </c>
      <c r="C1" s="2"/>
      <c r="D1" s="2"/>
      <c r="E1" s="1" t="s">
        <v>39</v>
      </c>
      <c r="F1" s="2"/>
      <c r="G1" s="2"/>
      <c r="H1" s="2"/>
      <c r="I1" s="217" t="s">
        <v>23</v>
      </c>
      <c r="J1" s="218"/>
      <c r="K1" s="169" t="s">
        <v>24</v>
      </c>
      <c r="L1" s="169" t="s">
        <v>25</v>
      </c>
      <c r="M1" s="189" t="s">
        <v>32</v>
      </c>
      <c r="N1" s="190"/>
      <c r="O1" s="190"/>
      <c r="P1" s="190"/>
      <c r="Q1" s="190"/>
      <c r="R1" s="190"/>
      <c r="S1" s="190"/>
      <c r="T1" s="219" t="s">
        <v>27</v>
      </c>
      <c r="U1" s="220"/>
      <c r="V1" s="220"/>
      <c r="W1" s="220"/>
      <c r="X1" s="220"/>
      <c r="Y1" s="220"/>
      <c r="Z1" s="220"/>
      <c r="AA1" s="220"/>
      <c r="AB1" s="220"/>
      <c r="AC1" s="220"/>
      <c r="AD1" s="220"/>
      <c r="AE1" s="220"/>
      <c r="AF1" s="220"/>
      <c r="AG1" s="220"/>
      <c r="AH1" s="220"/>
      <c r="AI1" s="220"/>
      <c r="AJ1" s="221"/>
    </row>
    <row r="2" spans="1:36" ht="78.5" thickBot="1" x14ac:dyDescent="0.3">
      <c r="B2" s="52" t="s">
        <v>34</v>
      </c>
      <c r="C2" s="8" t="str">
        <f>'Table 1'!B3</f>
        <v>Duplicate?</v>
      </c>
      <c r="D2" s="8" t="str">
        <f>'Table 1'!C3</f>
        <v>List</v>
      </c>
      <c r="E2" s="8" t="str">
        <f>'Table 1'!D3</f>
        <v>Substance Group</v>
      </c>
      <c r="F2" s="8" t="str">
        <f>'Table 1'!E3</f>
        <v>Category</v>
      </c>
      <c r="G2" s="8" t="str">
        <f>'Table 1'!F3</f>
        <v>Substance name</v>
      </c>
      <c r="H2" s="19" t="str">
        <f>'Table 1'!G3</f>
        <v>CASNo.</v>
      </c>
      <c r="I2" s="25" t="s">
        <v>448</v>
      </c>
      <c r="J2" s="27" t="s">
        <v>449</v>
      </c>
      <c r="K2" s="41" t="s">
        <v>449</v>
      </c>
      <c r="L2" s="41" t="s">
        <v>449</v>
      </c>
      <c r="M2" s="25" t="s">
        <v>450</v>
      </c>
      <c r="N2" s="26" t="s">
        <v>451</v>
      </c>
      <c r="O2" s="26" t="s">
        <v>452</v>
      </c>
      <c r="P2" s="26" t="s">
        <v>453</v>
      </c>
      <c r="Q2" s="26" t="s">
        <v>454</v>
      </c>
      <c r="R2" s="26" t="s">
        <v>455</v>
      </c>
      <c r="S2" s="35" t="s">
        <v>456</v>
      </c>
      <c r="T2" s="25" t="s">
        <v>457</v>
      </c>
      <c r="U2" s="26" t="s">
        <v>458</v>
      </c>
      <c r="V2" s="26" t="s">
        <v>459</v>
      </c>
      <c r="W2" s="26" t="s">
        <v>460</v>
      </c>
      <c r="X2" s="26" t="s">
        <v>461</v>
      </c>
      <c r="Y2" s="26" t="s">
        <v>462</v>
      </c>
      <c r="Z2" s="26" t="s">
        <v>463</v>
      </c>
      <c r="AA2" s="26" t="s">
        <v>464</v>
      </c>
      <c r="AB2" s="26" t="s">
        <v>465</v>
      </c>
      <c r="AC2" s="26" t="s">
        <v>466</v>
      </c>
      <c r="AD2" s="26" t="s">
        <v>467</v>
      </c>
      <c r="AE2" s="26" t="s">
        <v>468</v>
      </c>
      <c r="AF2" s="26" t="s">
        <v>469</v>
      </c>
      <c r="AG2" s="26" t="s">
        <v>470</v>
      </c>
      <c r="AH2" s="26" t="s">
        <v>471</v>
      </c>
      <c r="AI2" s="26" t="s">
        <v>449</v>
      </c>
      <c r="AJ2" s="27" t="s">
        <v>472</v>
      </c>
    </row>
    <row r="3" spans="1:36" ht="13" x14ac:dyDescent="0.3">
      <c r="B3" s="21">
        <f>IF(COUNTIF(I3:AJ3,"-")&lt;COUNTA(I3:AJ3),1,0)</f>
        <v>1</v>
      </c>
      <c r="C3" s="5">
        <f>'Table 1'!B4</f>
        <v>0</v>
      </c>
      <c r="D3" s="5">
        <f>'Table 1'!C4</f>
        <v>1</v>
      </c>
      <c r="E3" s="5" t="str">
        <f>'Table 1'!D4</f>
        <v>Anilines</v>
      </c>
      <c r="F3" s="5" t="str">
        <f>'Table 1'!E4</f>
        <v>A</v>
      </c>
      <c r="G3" s="5" t="str">
        <f>'Table 1'!F4</f>
        <v>MOCA</v>
      </c>
      <c r="H3" s="12" t="str">
        <f>'Table 1'!G4</f>
        <v>101-14-4</v>
      </c>
      <c r="I3" s="22" t="s">
        <v>473</v>
      </c>
      <c r="J3" s="172" t="s">
        <v>474</v>
      </c>
      <c r="K3" s="28" t="s">
        <v>93</v>
      </c>
      <c r="L3" s="28" t="s">
        <v>93</v>
      </c>
      <c r="M3" s="42" t="s">
        <v>93</v>
      </c>
      <c r="N3" s="42" t="s">
        <v>86</v>
      </c>
      <c r="O3" s="42" t="s">
        <v>93</v>
      </c>
      <c r="P3" s="42" t="s">
        <v>86</v>
      </c>
      <c r="Q3" s="42" t="s">
        <v>86</v>
      </c>
      <c r="R3" s="42" t="s">
        <v>93</v>
      </c>
      <c r="S3" s="42" t="s">
        <v>93</v>
      </c>
      <c r="T3" s="28" t="s">
        <v>93</v>
      </c>
      <c r="U3" s="28" t="s">
        <v>93</v>
      </c>
      <c r="V3" s="28" t="s">
        <v>93</v>
      </c>
      <c r="W3" s="28" t="s">
        <v>93</v>
      </c>
      <c r="X3" s="28" t="s">
        <v>93</v>
      </c>
      <c r="Y3" s="28" t="s">
        <v>93</v>
      </c>
      <c r="Z3" s="28" t="s">
        <v>93</v>
      </c>
      <c r="AA3" s="28" t="s">
        <v>93</v>
      </c>
      <c r="AB3" s="28" t="s">
        <v>93</v>
      </c>
      <c r="AC3" s="28" t="s">
        <v>93</v>
      </c>
      <c r="AD3" s="28" t="s">
        <v>93</v>
      </c>
      <c r="AE3" s="28" t="s">
        <v>93</v>
      </c>
      <c r="AF3" s="28" t="s">
        <v>93</v>
      </c>
      <c r="AG3" s="28" t="s">
        <v>93</v>
      </c>
      <c r="AH3" s="28" t="s">
        <v>93</v>
      </c>
      <c r="AI3" s="28" t="s">
        <v>93</v>
      </c>
      <c r="AJ3" s="29" t="s">
        <v>93</v>
      </c>
    </row>
    <row r="4" spans="1:36" ht="13" x14ac:dyDescent="0.3">
      <c r="B4" s="21">
        <f t="shared" ref="B4:B22" si="0">IF(COUNTIF(I4:AJ4,"-")&lt;COUNTA(I4:AJ4),1,0)</f>
        <v>1</v>
      </c>
      <c r="C4" s="5">
        <f>'Table 1'!B5</f>
        <v>0</v>
      </c>
      <c r="D4" s="5">
        <f>'Table 1'!C5</f>
        <v>1</v>
      </c>
      <c r="E4" s="5" t="str">
        <f>'Table 1'!D5</f>
        <v>Anilines</v>
      </c>
      <c r="F4" s="5" t="str">
        <f>'Table 1'!E5</f>
        <v>A</v>
      </c>
      <c r="G4" s="5" t="str">
        <f>'Table 1'!F5</f>
        <v>MDA</v>
      </c>
      <c r="H4" s="12" t="str">
        <f>'Table 1'!G5</f>
        <v>101-77-9</v>
      </c>
      <c r="I4" s="24" t="s">
        <v>475</v>
      </c>
      <c r="J4" s="170" t="s">
        <v>476</v>
      </c>
      <c r="K4" s="30" t="s">
        <v>93</v>
      </c>
      <c r="L4" s="30" t="s">
        <v>93</v>
      </c>
      <c r="M4" s="43" t="s">
        <v>93</v>
      </c>
      <c r="N4" s="43" t="s">
        <v>93</v>
      </c>
      <c r="O4" s="43" t="s">
        <v>93</v>
      </c>
      <c r="P4" s="43" t="s">
        <v>93</v>
      </c>
      <c r="Q4" s="43" t="s">
        <v>86</v>
      </c>
      <c r="R4" s="43" t="s">
        <v>86</v>
      </c>
      <c r="S4" s="43" t="s">
        <v>93</v>
      </c>
      <c r="T4" s="30" t="s">
        <v>93</v>
      </c>
      <c r="U4" s="30" t="s">
        <v>93</v>
      </c>
      <c r="V4" s="30" t="s">
        <v>93</v>
      </c>
      <c r="W4" s="30" t="s">
        <v>93</v>
      </c>
      <c r="X4" s="30" t="s">
        <v>93</v>
      </c>
      <c r="Y4" s="30" t="s">
        <v>93</v>
      </c>
      <c r="Z4" s="30" t="s">
        <v>93</v>
      </c>
      <c r="AA4" s="30" t="s">
        <v>93</v>
      </c>
      <c r="AB4" s="30" t="s">
        <v>93</v>
      </c>
      <c r="AC4" s="30" t="s">
        <v>93</v>
      </c>
      <c r="AD4" s="30" t="s">
        <v>93</v>
      </c>
      <c r="AE4" s="30" t="s">
        <v>93</v>
      </c>
      <c r="AF4" s="30" t="s">
        <v>93</v>
      </c>
      <c r="AG4" s="30" t="s">
        <v>93</v>
      </c>
      <c r="AH4" s="30" t="s">
        <v>93</v>
      </c>
      <c r="AI4" s="30" t="s">
        <v>93</v>
      </c>
      <c r="AJ4" s="31" t="s">
        <v>93</v>
      </c>
    </row>
    <row r="5" spans="1:36" ht="13" x14ac:dyDescent="0.3">
      <c r="B5" s="21">
        <f t="shared" si="0"/>
        <v>1</v>
      </c>
      <c r="C5" s="5">
        <f>'Table 1'!B6</f>
        <v>0</v>
      </c>
      <c r="D5" s="5">
        <f>'Table 1'!C6</f>
        <v>1</v>
      </c>
      <c r="E5" s="5" t="str">
        <f>'Table 1'!D6</f>
        <v>Anilines</v>
      </c>
      <c r="F5" s="5" t="str">
        <f>'Table 1'!E6</f>
        <v>B</v>
      </c>
      <c r="G5" s="5" t="str">
        <f>'Table 1'!F6</f>
        <v>o-toluidine</v>
      </c>
      <c r="H5" s="12" t="str">
        <f>'Table 1'!G6</f>
        <v>95-53-4</v>
      </c>
      <c r="I5" s="24" t="s">
        <v>475</v>
      </c>
      <c r="J5" s="170" t="s">
        <v>477</v>
      </c>
      <c r="K5" s="170" t="s">
        <v>478</v>
      </c>
      <c r="L5" s="30" t="s">
        <v>93</v>
      </c>
      <c r="M5" s="43" t="s">
        <v>93</v>
      </c>
      <c r="N5" s="43" t="s">
        <v>93</v>
      </c>
      <c r="O5" s="43" t="s">
        <v>86</v>
      </c>
      <c r="P5" s="43" t="s">
        <v>93</v>
      </c>
      <c r="Q5" s="43" t="s">
        <v>86</v>
      </c>
      <c r="R5" s="43" t="s">
        <v>86</v>
      </c>
      <c r="S5" s="43" t="s">
        <v>93</v>
      </c>
      <c r="T5" s="30" t="s">
        <v>93</v>
      </c>
      <c r="U5" s="30" t="s">
        <v>93</v>
      </c>
      <c r="V5" s="30" t="s">
        <v>93</v>
      </c>
      <c r="W5" s="30" t="s">
        <v>93</v>
      </c>
      <c r="X5" s="30" t="s">
        <v>93</v>
      </c>
      <c r="Y5" s="30" t="s">
        <v>93</v>
      </c>
      <c r="Z5" s="30" t="s">
        <v>93</v>
      </c>
      <c r="AA5" s="30" t="s">
        <v>93</v>
      </c>
      <c r="AB5" s="30" t="s">
        <v>93</v>
      </c>
      <c r="AC5" s="30" t="s">
        <v>93</v>
      </c>
      <c r="AD5" s="30" t="s">
        <v>93</v>
      </c>
      <c r="AE5" s="30" t="s">
        <v>93</v>
      </c>
      <c r="AF5" s="30" t="s">
        <v>93</v>
      </c>
      <c r="AG5" s="30" t="s">
        <v>93</v>
      </c>
      <c r="AH5" s="30" t="s">
        <v>93</v>
      </c>
      <c r="AI5" s="30" t="s">
        <v>93</v>
      </c>
      <c r="AJ5" s="31" t="s">
        <v>93</v>
      </c>
    </row>
    <row r="6" spans="1:36" ht="13" x14ac:dyDescent="0.3">
      <c r="B6" s="21">
        <f t="shared" si="0"/>
        <v>1</v>
      </c>
      <c r="C6" s="5">
        <f>'Table 1'!B7</f>
        <v>0</v>
      </c>
      <c r="D6" s="5">
        <f>'Table 1'!C7</f>
        <v>1</v>
      </c>
      <c r="E6" s="5" t="str">
        <f>'Table 1'!D7</f>
        <v>Anilines</v>
      </c>
      <c r="F6" s="5" t="str">
        <f>'Table 1'!E7</f>
        <v>B</v>
      </c>
      <c r="G6" s="5" t="str">
        <f>'Table 1'!F7</f>
        <v xml:space="preserve">Aniline  </v>
      </c>
      <c r="H6" s="12" t="str">
        <f>'Table 1'!G7</f>
        <v>62-53-3</v>
      </c>
      <c r="I6" s="24" t="s">
        <v>479</v>
      </c>
      <c r="J6" s="170" t="s">
        <v>480</v>
      </c>
      <c r="K6" s="170" t="s">
        <v>481</v>
      </c>
      <c r="L6" s="30" t="s">
        <v>93</v>
      </c>
      <c r="M6" s="43" t="s">
        <v>93</v>
      </c>
      <c r="N6" s="43" t="s">
        <v>93</v>
      </c>
      <c r="O6" s="43" t="s">
        <v>93</v>
      </c>
      <c r="P6" s="43" t="s">
        <v>93</v>
      </c>
      <c r="Q6" s="43" t="s">
        <v>86</v>
      </c>
      <c r="R6" s="43" t="s">
        <v>86</v>
      </c>
      <c r="S6" s="43" t="s">
        <v>93</v>
      </c>
      <c r="T6" s="30" t="s">
        <v>93</v>
      </c>
      <c r="U6" s="30" t="s">
        <v>93</v>
      </c>
      <c r="V6" s="30" t="s">
        <v>93</v>
      </c>
      <c r="W6" s="30" t="s">
        <v>93</v>
      </c>
      <c r="X6" s="30" t="s">
        <v>93</v>
      </c>
      <c r="Y6" s="30" t="s">
        <v>93</v>
      </c>
      <c r="Z6" s="30" t="s">
        <v>93</v>
      </c>
      <c r="AA6" s="30" t="s">
        <v>93</v>
      </c>
      <c r="AB6" s="30" t="s">
        <v>93</v>
      </c>
      <c r="AC6" s="30" t="s">
        <v>93</v>
      </c>
      <c r="AD6" s="30" t="s">
        <v>93</v>
      </c>
      <c r="AE6" s="30" t="s">
        <v>93</v>
      </c>
      <c r="AF6" s="30" t="s">
        <v>93</v>
      </c>
      <c r="AG6" s="30" t="s">
        <v>93</v>
      </c>
      <c r="AH6" s="30" t="s">
        <v>93</v>
      </c>
      <c r="AI6" s="30" t="s">
        <v>93</v>
      </c>
      <c r="AJ6" s="31" t="s">
        <v>93</v>
      </c>
    </row>
    <row r="7" spans="1:36" ht="13" x14ac:dyDescent="0.3">
      <c r="A7" s="55" t="s">
        <v>545</v>
      </c>
      <c r="B7" s="21">
        <f t="shared" si="0"/>
        <v>1</v>
      </c>
      <c r="C7" s="5">
        <f>'Table 1'!B8</f>
        <v>0</v>
      </c>
      <c r="D7" s="5">
        <f>'Table 1'!C8</f>
        <v>1</v>
      </c>
      <c r="E7" s="5" t="str">
        <f>'Table 1'!D8</f>
        <v>Anilines</v>
      </c>
      <c r="F7" s="5" t="str">
        <f>'Table 1'!E8</f>
        <v>B</v>
      </c>
      <c r="G7" s="5" t="str">
        <f>'Table 1'!F8</f>
        <v>diisocyanates (mDI/TDI)</v>
      </c>
      <c r="H7" s="12" t="str">
        <f>'Table 1'!G8</f>
        <v>101-68-8</v>
      </c>
      <c r="I7" s="24" t="s">
        <v>482</v>
      </c>
      <c r="J7" s="170" t="s">
        <v>483</v>
      </c>
      <c r="K7" s="170" t="s">
        <v>484</v>
      </c>
      <c r="L7" s="30" t="s">
        <v>93</v>
      </c>
      <c r="M7" s="43" t="s">
        <v>86</v>
      </c>
      <c r="N7" s="43" t="s">
        <v>93</v>
      </c>
      <c r="O7" s="43" t="s">
        <v>86</v>
      </c>
      <c r="P7" s="43" t="s">
        <v>86</v>
      </c>
      <c r="Q7" s="43" t="s">
        <v>86</v>
      </c>
      <c r="R7" s="43" t="s">
        <v>86</v>
      </c>
      <c r="S7" s="43" t="s">
        <v>93</v>
      </c>
      <c r="T7" s="30" t="s">
        <v>93</v>
      </c>
      <c r="U7" s="30" t="s">
        <v>93</v>
      </c>
      <c r="V7" s="30" t="s">
        <v>93</v>
      </c>
      <c r="W7" s="30" t="s">
        <v>93</v>
      </c>
      <c r="X7" s="30" t="s">
        <v>93</v>
      </c>
      <c r="Y7" s="30" t="s">
        <v>93</v>
      </c>
      <c r="Z7" s="30" t="s">
        <v>93</v>
      </c>
      <c r="AA7" s="30" t="s">
        <v>93</v>
      </c>
      <c r="AB7" s="30" t="s">
        <v>93</v>
      </c>
      <c r="AC7" s="30" t="s">
        <v>93</v>
      </c>
      <c r="AD7" s="30" t="s">
        <v>93</v>
      </c>
      <c r="AE7" s="30" t="s">
        <v>93</v>
      </c>
      <c r="AF7" s="30" t="s">
        <v>93</v>
      </c>
      <c r="AG7" s="30" t="s">
        <v>93</v>
      </c>
      <c r="AH7" s="30" t="s">
        <v>93</v>
      </c>
      <c r="AI7" s="30" t="s">
        <v>93</v>
      </c>
      <c r="AJ7" s="31" t="s">
        <v>93</v>
      </c>
    </row>
    <row r="8" spans="1:36" ht="13" x14ac:dyDescent="0.3">
      <c r="A8" s="55" t="s">
        <v>545</v>
      </c>
      <c r="B8" s="21">
        <f t="shared" si="0"/>
        <v>1</v>
      </c>
      <c r="C8" s="5" t="str">
        <f>'Table 1'!B9</f>
        <v>Y</v>
      </c>
      <c r="D8" s="5">
        <f>'Table 1'!C9</f>
        <v>1</v>
      </c>
      <c r="E8" s="5" t="str">
        <f>'Table 1'!D9</f>
        <v>Anilines</v>
      </c>
      <c r="F8" s="5" t="str">
        <f>'Table 1'!E9</f>
        <v>B</v>
      </c>
      <c r="G8" s="5" t="str">
        <f>'Table 1'!F9</f>
        <v>diisocyanates (mDI/TDI)</v>
      </c>
      <c r="H8" s="18" t="str">
        <f>'Table 1'!G9</f>
        <v>584-84-9</v>
      </c>
      <c r="I8" s="24" t="s">
        <v>473</v>
      </c>
      <c r="J8" s="170" t="s">
        <v>485</v>
      </c>
      <c r="K8" s="170" t="s">
        <v>486</v>
      </c>
      <c r="L8" s="30" t="s">
        <v>93</v>
      </c>
      <c r="M8" s="43" t="s">
        <v>93</v>
      </c>
      <c r="N8" s="43" t="s">
        <v>93</v>
      </c>
      <c r="O8" s="43" t="s">
        <v>86</v>
      </c>
      <c r="P8" s="43" t="s">
        <v>86</v>
      </c>
      <c r="Q8" s="43" t="s">
        <v>86</v>
      </c>
      <c r="R8" s="43" t="s">
        <v>86</v>
      </c>
      <c r="S8" s="43" t="s">
        <v>93</v>
      </c>
      <c r="T8" s="30" t="s">
        <v>93</v>
      </c>
      <c r="U8" s="30" t="s">
        <v>93</v>
      </c>
      <c r="V8" s="30" t="s">
        <v>93</v>
      </c>
      <c r="W8" s="30" t="s">
        <v>93</v>
      </c>
      <c r="X8" s="30" t="s">
        <v>93</v>
      </c>
      <c r="Y8" s="30" t="s">
        <v>93</v>
      </c>
      <c r="Z8" s="30" t="s">
        <v>93</v>
      </c>
      <c r="AA8" s="30" t="s">
        <v>93</v>
      </c>
      <c r="AB8" s="30" t="s">
        <v>93</v>
      </c>
      <c r="AC8" s="30" t="s">
        <v>93</v>
      </c>
      <c r="AD8" s="30" t="s">
        <v>93</v>
      </c>
      <c r="AE8" s="30" t="s">
        <v>93</v>
      </c>
      <c r="AF8" s="30" t="s">
        <v>93</v>
      </c>
      <c r="AG8" s="30" t="s">
        <v>93</v>
      </c>
      <c r="AH8" s="30" t="s">
        <v>93</v>
      </c>
      <c r="AI8" s="30" t="s">
        <v>93</v>
      </c>
      <c r="AJ8" s="31" t="s">
        <v>93</v>
      </c>
    </row>
    <row r="9" spans="1:36" ht="13" x14ac:dyDescent="0.3">
      <c r="A9" s="55" t="s">
        <v>545</v>
      </c>
      <c r="B9" s="21">
        <f t="shared" si="0"/>
        <v>0</v>
      </c>
      <c r="C9" s="5" t="str">
        <f>'Table 1'!B10</f>
        <v>Y</v>
      </c>
      <c r="D9" s="5">
        <f>'Table 1'!C10</f>
        <v>1</v>
      </c>
      <c r="E9" s="5" t="str">
        <f>'Table 1'!D10</f>
        <v>Anilines</v>
      </c>
      <c r="F9" s="5" t="str">
        <f>'Table 1'!E10</f>
        <v>B</v>
      </c>
      <c r="G9" s="5" t="str">
        <f>'Table 1'!F10</f>
        <v>diisocyanates (mDI/TDI)</v>
      </c>
      <c r="H9" s="18" t="str">
        <f>'Table 1'!G10</f>
        <v>91-08-07</v>
      </c>
      <c r="I9" s="24" t="s">
        <v>93</v>
      </c>
      <c r="J9" s="30" t="s">
        <v>93</v>
      </c>
      <c r="K9" s="30" t="s">
        <v>93</v>
      </c>
      <c r="L9" s="30" t="s">
        <v>93</v>
      </c>
      <c r="M9" s="43" t="s">
        <v>93</v>
      </c>
      <c r="N9" s="43" t="s">
        <v>93</v>
      </c>
      <c r="O9" s="43" t="s">
        <v>93</v>
      </c>
      <c r="P9" s="43" t="s">
        <v>93</v>
      </c>
      <c r="Q9" s="43" t="s">
        <v>93</v>
      </c>
      <c r="R9" s="43" t="s">
        <v>93</v>
      </c>
      <c r="S9" s="43" t="s">
        <v>93</v>
      </c>
      <c r="T9" s="30" t="s">
        <v>93</v>
      </c>
      <c r="U9" s="30" t="s">
        <v>93</v>
      </c>
      <c r="V9" s="30" t="s">
        <v>93</v>
      </c>
      <c r="W9" s="30" t="s">
        <v>93</v>
      </c>
      <c r="X9" s="30" t="s">
        <v>93</v>
      </c>
      <c r="Y9" s="30" t="s">
        <v>93</v>
      </c>
      <c r="Z9" s="30" t="s">
        <v>93</v>
      </c>
      <c r="AA9" s="30" t="s">
        <v>93</v>
      </c>
      <c r="AB9" s="30" t="s">
        <v>93</v>
      </c>
      <c r="AC9" s="30" t="s">
        <v>93</v>
      </c>
      <c r="AD9" s="30" t="s">
        <v>93</v>
      </c>
      <c r="AE9" s="30" t="s">
        <v>93</v>
      </c>
      <c r="AF9" s="30" t="s">
        <v>93</v>
      </c>
      <c r="AG9" s="30" t="s">
        <v>93</v>
      </c>
      <c r="AH9" s="30" t="s">
        <v>93</v>
      </c>
      <c r="AI9" s="30" t="s">
        <v>93</v>
      </c>
      <c r="AJ9" s="31" t="s">
        <v>93</v>
      </c>
    </row>
    <row r="10" spans="1:36" ht="13" x14ac:dyDescent="0.3">
      <c r="B10" s="21">
        <f t="shared" si="0"/>
        <v>1</v>
      </c>
      <c r="C10" s="5">
        <f>'Table 1'!B11</f>
        <v>0</v>
      </c>
      <c r="D10" s="5">
        <f>'Table 1'!C11</f>
        <v>1</v>
      </c>
      <c r="E10" s="5" t="str">
        <f>'Table 1'!D11</f>
        <v>Anilines</v>
      </c>
      <c r="F10" s="5" t="str">
        <f>'Table 1'!E11</f>
        <v>B</v>
      </c>
      <c r="G10" s="5" t="str">
        <f>'Table 1'!F11</f>
        <v xml:space="preserve">paracetamol </v>
      </c>
      <c r="H10" s="12" t="str">
        <f>'Table 1'!G11</f>
        <v>103-90-2</v>
      </c>
      <c r="I10" s="24" t="s">
        <v>487</v>
      </c>
      <c r="J10" s="170" t="s">
        <v>488</v>
      </c>
      <c r="K10" s="170" t="s">
        <v>489</v>
      </c>
      <c r="L10" s="30" t="s">
        <v>93</v>
      </c>
      <c r="M10" s="43" t="s">
        <v>93</v>
      </c>
      <c r="N10" s="43" t="s">
        <v>93</v>
      </c>
      <c r="O10" s="43" t="s">
        <v>86</v>
      </c>
      <c r="P10" s="43" t="s">
        <v>86</v>
      </c>
      <c r="Q10" s="43" t="s">
        <v>86</v>
      </c>
      <c r="R10" s="43" t="s">
        <v>93</v>
      </c>
      <c r="S10" s="43" t="s">
        <v>93</v>
      </c>
      <c r="T10" s="30" t="s">
        <v>93</v>
      </c>
      <c r="U10" s="30" t="s">
        <v>93</v>
      </c>
      <c r="V10" s="30" t="s">
        <v>93</v>
      </c>
      <c r="W10" s="30" t="s">
        <v>93</v>
      </c>
      <c r="X10" s="30" t="s">
        <v>93</v>
      </c>
      <c r="Y10" s="30" t="s">
        <v>93</v>
      </c>
      <c r="Z10" s="30" t="s">
        <v>93</v>
      </c>
      <c r="AA10" s="30" t="s">
        <v>93</v>
      </c>
      <c r="AB10" s="30" t="s">
        <v>93</v>
      </c>
      <c r="AC10" s="30" t="s">
        <v>93</v>
      </c>
      <c r="AD10" s="30" t="s">
        <v>93</v>
      </c>
      <c r="AE10" s="30" t="s">
        <v>93</v>
      </c>
      <c r="AF10" s="30" t="s">
        <v>93</v>
      </c>
      <c r="AG10" s="30" t="s">
        <v>93</v>
      </c>
      <c r="AH10" s="30" t="s">
        <v>93</v>
      </c>
      <c r="AI10" s="30" t="s">
        <v>93</v>
      </c>
      <c r="AJ10" s="31" t="s">
        <v>93</v>
      </c>
    </row>
    <row r="11" spans="1:36" ht="13" x14ac:dyDescent="0.3">
      <c r="B11" s="21">
        <f t="shared" si="0"/>
        <v>1</v>
      </c>
      <c r="C11" s="5">
        <f>'Table 1'!B12</f>
        <v>0</v>
      </c>
      <c r="D11" s="5">
        <f>'Table 1'!C12</f>
        <v>1</v>
      </c>
      <c r="E11" s="5" t="str">
        <f>'Table 1'!D12</f>
        <v>Anilines</v>
      </c>
      <c r="F11" s="5" t="str">
        <f>'Table 1'!E12</f>
        <v>C</v>
      </c>
      <c r="G11" s="5" t="str">
        <f>'Table 1'!F12</f>
        <v xml:space="preserve">p-PDA </v>
      </c>
      <c r="H11" s="12" t="str">
        <f>'Table 1'!G12</f>
        <v>106-50-3</v>
      </c>
      <c r="I11" s="24" t="s">
        <v>475</v>
      </c>
      <c r="J11" s="170" t="s">
        <v>490</v>
      </c>
      <c r="K11" s="170" t="s">
        <v>491</v>
      </c>
      <c r="L11" s="30" t="s">
        <v>93</v>
      </c>
      <c r="M11" s="43" t="s">
        <v>86</v>
      </c>
      <c r="N11" s="43" t="s">
        <v>86</v>
      </c>
      <c r="O11" s="43" t="s">
        <v>86</v>
      </c>
      <c r="P11" s="43" t="s">
        <v>86</v>
      </c>
      <c r="Q11" s="43" t="s">
        <v>86</v>
      </c>
      <c r="R11" s="43" t="s">
        <v>86</v>
      </c>
      <c r="S11" s="43" t="s">
        <v>93</v>
      </c>
      <c r="T11" s="30" t="s">
        <v>93</v>
      </c>
      <c r="U11" s="30" t="s">
        <v>93</v>
      </c>
      <c r="V11" s="30" t="s">
        <v>93</v>
      </c>
      <c r="W11" s="30" t="s">
        <v>93</v>
      </c>
      <c r="X11" s="30" t="s">
        <v>93</v>
      </c>
      <c r="Y11" s="30" t="s">
        <v>93</v>
      </c>
      <c r="Z11" s="30" t="s">
        <v>93</v>
      </c>
      <c r="AA11" s="30" t="s">
        <v>93</v>
      </c>
      <c r="AB11" s="30" t="s">
        <v>93</v>
      </c>
      <c r="AC11" s="30" t="s">
        <v>93</v>
      </c>
      <c r="AD11" s="30" t="s">
        <v>93</v>
      </c>
      <c r="AE11" s="30" t="s">
        <v>93</v>
      </c>
      <c r="AF11" s="30" t="s">
        <v>93</v>
      </c>
      <c r="AG11" s="30" t="s">
        <v>93</v>
      </c>
      <c r="AH11" s="30" t="s">
        <v>93</v>
      </c>
      <c r="AI11" s="30" t="s">
        <v>93</v>
      </c>
      <c r="AJ11" s="31" t="s">
        <v>93</v>
      </c>
    </row>
    <row r="12" spans="1:36" ht="13" x14ac:dyDescent="0.3">
      <c r="B12" s="21">
        <f t="shared" si="0"/>
        <v>1</v>
      </c>
      <c r="C12" s="5">
        <f>'Table 1'!B13</f>
        <v>0</v>
      </c>
      <c r="D12" s="5">
        <f>'Table 1'!C13</f>
        <v>1</v>
      </c>
      <c r="E12" s="5" t="str">
        <f>'Table 1'!D13</f>
        <v>Anilines</v>
      </c>
      <c r="F12" s="5" t="str">
        <f>'Table 1'!E13</f>
        <v>C</v>
      </c>
      <c r="G12" s="5" t="str">
        <f>'Table 1'!F13</f>
        <v>p-toluidine</v>
      </c>
      <c r="H12" s="12" t="str">
        <f>'Table 1'!G13</f>
        <v>106-49-0</v>
      </c>
      <c r="I12" s="24" t="s">
        <v>473</v>
      </c>
      <c r="J12" s="170" t="s">
        <v>492</v>
      </c>
      <c r="K12" s="30" t="s">
        <v>93</v>
      </c>
      <c r="L12" s="30" t="s">
        <v>93</v>
      </c>
      <c r="M12" s="43" t="s">
        <v>93</v>
      </c>
      <c r="N12" s="43" t="s">
        <v>93</v>
      </c>
      <c r="O12" s="43" t="s">
        <v>86</v>
      </c>
      <c r="P12" s="43" t="s">
        <v>93</v>
      </c>
      <c r="Q12" s="43" t="s">
        <v>86</v>
      </c>
      <c r="R12" s="43" t="s">
        <v>86</v>
      </c>
      <c r="S12" s="43" t="s">
        <v>93</v>
      </c>
      <c r="T12" s="30" t="s">
        <v>93</v>
      </c>
      <c r="U12" s="30" t="s">
        <v>93</v>
      </c>
      <c r="V12" s="30" t="s">
        <v>93</v>
      </c>
      <c r="W12" s="30" t="s">
        <v>93</v>
      </c>
      <c r="X12" s="30" t="s">
        <v>93</v>
      </c>
      <c r="Y12" s="30" t="s">
        <v>93</v>
      </c>
      <c r="Z12" s="30" t="s">
        <v>93</v>
      </c>
      <c r="AA12" s="30" t="s">
        <v>93</v>
      </c>
      <c r="AB12" s="30" t="s">
        <v>93</v>
      </c>
      <c r="AC12" s="30" t="s">
        <v>93</v>
      </c>
      <c r="AD12" s="30" t="s">
        <v>93</v>
      </c>
      <c r="AE12" s="30" t="s">
        <v>93</v>
      </c>
      <c r="AF12" s="30" t="s">
        <v>93</v>
      </c>
      <c r="AG12" s="30" t="s">
        <v>93</v>
      </c>
      <c r="AH12" s="30" t="s">
        <v>93</v>
      </c>
      <c r="AI12" s="30" t="s">
        <v>93</v>
      </c>
      <c r="AJ12" s="31" t="s">
        <v>93</v>
      </c>
    </row>
    <row r="13" spans="1:36" ht="13" x14ac:dyDescent="0.3">
      <c r="B13" s="21">
        <f t="shared" si="0"/>
        <v>0</v>
      </c>
      <c r="C13" s="5">
        <f>'Table 1'!B14</f>
        <v>0</v>
      </c>
      <c r="D13" s="5">
        <f>'Table 1'!C14</f>
        <v>1</v>
      </c>
      <c r="E13" s="5" t="str">
        <f>'Table 1'!D14</f>
        <v>Anilines</v>
      </c>
      <c r="F13" s="5" t="str">
        <f>'Table 1'!E14</f>
        <v>D</v>
      </c>
      <c r="G13" s="5" t="str">
        <f>'Table 1'!F14</f>
        <v>1,3-diphenylguanidine</v>
      </c>
      <c r="H13" s="12" t="str">
        <f>'Table 1'!G14</f>
        <v>102-67-7</v>
      </c>
      <c r="I13" s="24" t="s">
        <v>93</v>
      </c>
      <c r="J13" s="30" t="s">
        <v>93</v>
      </c>
      <c r="K13" s="30" t="s">
        <v>93</v>
      </c>
      <c r="L13" s="30" t="s">
        <v>93</v>
      </c>
      <c r="M13" s="43" t="s">
        <v>93</v>
      </c>
      <c r="N13" s="43" t="s">
        <v>93</v>
      </c>
      <c r="O13" s="43" t="s">
        <v>93</v>
      </c>
      <c r="P13" s="43" t="s">
        <v>93</v>
      </c>
      <c r="Q13" s="43" t="s">
        <v>93</v>
      </c>
      <c r="R13" s="43" t="s">
        <v>93</v>
      </c>
      <c r="S13" s="43" t="s">
        <v>93</v>
      </c>
      <c r="T13" s="30" t="s">
        <v>93</v>
      </c>
      <c r="U13" s="30" t="s">
        <v>93</v>
      </c>
      <c r="V13" s="30" t="s">
        <v>93</v>
      </c>
      <c r="W13" s="30" t="s">
        <v>93</v>
      </c>
      <c r="X13" s="30" t="s">
        <v>93</v>
      </c>
      <c r="Y13" s="30" t="s">
        <v>93</v>
      </c>
      <c r="Z13" s="30" t="s">
        <v>93</v>
      </c>
      <c r="AA13" s="30" t="s">
        <v>93</v>
      </c>
      <c r="AB13" s="30" t="s">
        <v>93</v>
      </c>
      <c r="AC13" s="30" t="s">
        <v>93</v>
      </c>
      <c r="AD13" s="30" t="s">
        <v>93</v>
      </c>
      <c r="AE13" s="30" t="s">
        <v>93</v>
      </c>
      <c r="AF13" s="30" t="s">
        <v>93</v>
      </c>
      <c r="AG13" s="30" t="s">
        <v>93</v>
      </c>
      <c r="AH13" s="30" t="s">
        <v>93</v>
      </c>
      <c r="AI13" s="30" t="s">
        <v>93</v>
      </c>
      <c r="AJ13" s="31" t="s">
        <v>93</v>
      </c>
    </row>
    <row r="14" spans="1:36" ht="13" x14ac:dyDescent="0.3">
      <c r="B14" s="21">
        <f t="shared" si="0"/>
        <v>1</v>
      </c>
      <c r="C14" s="5">
        <f>'Table 1'!B15</f>
        <v>0</v>
      </c>
      <c r="D14" s="5">
        <f>'Table 1'!C15</f>
        <v>1</v>
      </c>
      <c r="E14" s="5" t="str">
        <f>'Table 1'!D15</f>
        <v>Anilines</v>
      </c>
      <c r="F14" s="5" t="str">
        <f>'Table 1'!E15</f>
        <v>D</v>
      </c>
      <c r="G14" s="5" t="str">
        <f>'Table 1'!F15</f>
        <v>4,4-oxodianiline</v>
      </c>
      <c r="H14" s="12" t="str">
        <f>'Table 1'!G15</f>
        <v>101-80-4</v>
      </c>
      <c r="I14" s="24" t="s">
        <v>487</v>
      </c>
      <c r="J14" s="170" t="s">
        <v>493</v>
      </c>
      <c r="K14" s="30" t="s">
        <v>93</v>
      </c>
      <c r="L14" s="30" t="s">
        <v>93</v>
      </c>
      <c r="M14" s="43" t="s">
        <v>86</v>
      </c>
      <c r="N14" s="43" t="s">
        <v>86</v>
      </c>
      <c r="O14" s="43" t="s">
        <v>86</v>
      </c>
      <c r="P14" s="43" t="s">
        <v>86</v>
      </c>
      <c r="Q14" s="43" t="s">
        <v>86</v>
      </c>
      <c r="R14" s="43" t="s">
        <v>93</v>
      </c>
      <c r="S14" s="43" t="s">
        <v>93</v>
      </c>
      <c r="T14" s="30" t="s">
        <v>93</v>
      </c>
      <c r="U14" s="30" t="s">
        <v>93</v>
      </c>
      <c r="V14" s="30" t="s">
        <v>93</v>
      </c>
      <c r="W14" s="30" t="s">
        <v>93</v>
      </c>
      <c r="X14" s="30" t="s">
        <v>93</v>
      </c>
      <c r="Y14" s="30" t="s">
        <v>93</v>
      </c>
      <c r="Z14" s="30" t="s">
        <v>93</v>
      </c>
      <c r="AA14" s="30" t="s">
        <v>93</v>
      </c>
      <c r="AB14" s="30" t="s">
        <v>93</v>
      </c>
      <c r="AC14" s="30" t="s">
        <v>93</v>
      </c>
      <c r="AD14" s="30" t="s">
        <v>93</v>
      </c>
      <c r="AE14" s="30" t="s">
        <v>93</v>
      </c>
      <c r="AF14" s="30" t="s">
        <v>93</v>
      </c>
      <c r="AG14" s="30" t="s">
        <v>93</v>
      </c>
      <c r="AH14" s="30" t="s">
        <v>93</v>
      </c>
      <c r="AI14" s="30" t="s">
        <v>93</v>
      </c>
      <c r="AJ14" s="31" t="s">
        <v>93</v>
      </c>
    </row>
    <row r="15" spans="1:36" ht="13" x14ac:dyDescent="0.3">
      <c r="B15" s="21">
        <f t="shared" si="0"/>
        <v>1</v>
      </c>
      <c r="C15" s="5">
        <f>'Table 1'!B16</f>
        <v>0</v>
      </c>
      <c r="D15" s="5">
        <f>'Table 1'!C16</f>
        <v>1</v>
      </c>
      <c r="E15" s="5" t="str">
        <f>'Table 1'!D16</f>
        <v>Anilines</v>
      </c>
      <c r="F15" s="5" t="str">
        <f>'Table 1'!E16</f>
        <v>D</v>
      </c>
      <c r="G15" s="5" t="str">
        <f>'Table 1'!F16</f>
        <v>N,N-diethylaniline</v>
      </c>
      <c r="H15" s="12" t="str">
        <f>'Table 1'!G16</f>
        <v>91-66-7</v>
      </c>
      <c r="I15" s="24" t="s">
        <v>494</v>
      </c>
      <c r="J15" s="170" t="s">
        <v>495</v>
      </c>
      <c r="K15" s="170" t="s">
        <v>496</v>
      </c>
      <c r="L15" s="30" t="s">
        <v>93</v>
      </c>
      <c r="M15" s="43" t="s">
        <v>93</v>
      </c>
      <c r="N15" s="43" t="s">
        <v>86</v>
      </c>
      <c r="O15" s="43" t="s">
        <v>86</v>
      </c>
      <c r="P15" s="43" t="s">
        <v>86</v>
      </c>
      <c r="Q15" s="43" t="s">
        <v>86</v>
      </c>
      <c r="R15" s="43" t="s">
        <v>86</v>
      </c>
      <c r="S15" s="43" t="s">
        <v>93</v>
      </c>
      <c r="T15" s="30" t="s">
        <v>93</v>
      </c>
      <c r="U15" s="30" t="s">
        <v>93</v>
      </c>
      <c r="V15" s="30" t="s">
        <v>93</v>
      </c>
      <c r="W15" s="30" t="s">
        <v>93</v>
      </c>
      <c r="X15" s="30" t="s">
        <v>93</v>
      </c>
      <c r="Y15" s="30" t="s">
        <v>93</v>
      </c>
      <c r="Z15" s="30" t="s">
        <v>93</v>
      </c>
      <c r="AA15" s="30" t="s">
        <v>93</v>
      </c>
      <c r="AB15" s="30" t="s">
        <v>93</v>
      </c>
      <c r="AC15" s="30" t="s">
        <v>93</v>
      </c>
      <c r="AD15" s="30" t="s">
        <v>93</v>
      </c>
      <c r="AE15" s="30" t="s">
        <v>93</v>
      </c>
      <c r="AF15" s="30" t="s">
        <v>93</v>
      </c>
      <c r="AG15" s="30" t="s">
        <v>93</v>
      </c>
      <c r="AH15" s="30" t="s">
        <v>93</v>
      </c>
      <c r="AI15" s="30" t="s">
        <v>93</v>
      </c>
      <c r="AJ15" s="31" t="s">
        <v>93</v>
      </c>
    </row>
    <row r="16" spans="1:36" ht="13" x14ac:dyDescent="0.3">
      <c r="B16" s="21">
        <f t="shared" si="0"/>
        <v>1</v>
      </c>
      <c r="C16" s="5">
        <f>'Table 1'!B17</f>
        <v>0</v>
      </c>
      <c r="D16" s="5">
        <f>'Table 1'!C17</f>
        <v>1</v>
      </c>
      <c r="E16" s="5" t="str">
        <f>'Table 1'!D17</f>
        <v>Anilines</v>
      </c>
      <c r="F16" s="5" t="str">
        <f>'Table 1'!E17</f>
        <v>D</v>
      </c>
      <c r="G16" s="5" t="str">
        <f>'Table 1'!F17</f>
        <v>N-1-naphthylaniline</v>
      </c>
      <c r="H16" s="12" t="str">
        <f>'Table 1'!G17</f>
        <v>90-30-2</v>
      </c>
      <c r="I16" s="24" t="s">
        <v>494</v>
      </c>
      <c r="J16" s="170" t="s">
        <v>497</v>
      </c>
      <c r="K16" s="170" t="s">
        <v>498</v>
      </c>
      <c r="L16" s="30" t="s">
        <v>93</v>
      </c>
      <c r="M16" s="43" t="s">
        <v>93</v>
      </c>
      <c r="N16" s="43" t="s">
        <v>86</v>
      </c>
      <c r="O16" s="43" t="s">
        <v>86</v>
      </c>
      <c r="P16" s="43" t="s">
        <v>86</v>
      </c>
      <c r="Q16" s="43" t="s">
        <v>86</v>
      </c>
      <c r="R16" s="43" t="s">
        <v>93</v>
      </c>
      <c r="S16" s="43" t="s">
        <v>93</v>
      </c>
      <c r="T16" s="30" t="s">
        <v>93</v>
      </c>
      <c r="U16" s="30" t="s">
        <v>93</v>
      </c>
      <c r="V16" s="30" t="s">
        <v>93</v>
      </c>
      <c r="W16" s="30" t="s">
        <v>93</v>
      </c>
      <c r="X16" s="30" t="s">
        <v>93</v>
      </c>
      <c r="Y16" s="30" t="s">
        <v>93</v>
      </c>
      <c r="Z16" s="30" t="s">
        <v>93</v>
      </c>
      <c r="AA16" s="30" t="s">
        <v>93</v>
      </c>
      <c r="AB16" s="30" t="s">
        <v>93</v>
      </c>
      <c r="AC16" s="30" t="s">
        <v>93</v>
      </c>
      <c r="AD16" s="30" t="s">
        <v>93</v>
      </c>
      <c r="AE16" s="30" t="s">
        <v>93</v>
      </c>
      <c r="AF16" s="30" t="s">
        <v>93</v>
      </c>
      <c r="AG16" s="30" t="s">
        <v>93</v>
      </c>
      <c r="AH16" s="30" t="s">
        <v>93</v>
      </c>
      <c r="AI16" s="30" t="s">
        <v>93</v>
      </c>
      <c r="AJ16" s="31" t="s">
        <v>93</v>
      </c>
    </row>
    <row r="17" spans="2:36" ht="13" x14ac:dyDescent="0.3">
      <c r="B17" s="21">
        <f t="shared" si="0"/>
        <v>1</v>
      </c>
      <c r="C17" s="5">
        <f>'Table 1'!B18</f>
        <v>0</v>
      </c>
      <c r="D17" s="5">
        <f>'Table 1'!C18</f>
        <v>1</v>
      </c>
      <c r="E17" s="5" t="str">
        <f>'Table 1'!D18</f>
        <v>Anilines</v>
      </c>
      <c r="F17" s="5" t="str">
        <f>'Table 1'!E18</f>
        <v>D</v>
      </c>
      <c r="G17" s="5" t="str">
        <f>'Table 1'!F18</f>
        <v>N-ethyl-N-[2-[1-(2-methylpropoxy)ethoxy]ethyl]-4-(phenylazo)aniline</v>
      </c>
      <c r="H17" s="12" t="str">
        <f>'Table 1'!G18</f>
        <v>34432-92-3</v>
      </c>
      <c r="I17" s="24" t="s">
        <v>494</v>
      </c>
      <c r="J17" s="170" t="s">
        <v>499</v>
      </c>
      <c r="K17" s="30" t="s">
        <v>93</v>
      </c>
      <c r="L17" s="30" t="s">
        <v>93</v>
      </c>
      <c r="M17" s="43" t="s">
        <v>86</v>
      </c>
      <c r="N17" s="43" t="s">
        <v>93</v>
      </c>
      <c r="O17" s="43" t="s">
        <v>86</v>
      </c>
      <c r="P17" s="43" t="s">
        <v>86</v>
      </c>
      <c r="Q17" s="43" t="s">
        <v>86</v>
      </c>
      <c r="R17" s="43" t="s">
        <v>86</v>
      </c>
      <c r="S17" s="43" t="s">
        <v>93</v>
      </c>
      <c r="T17" s="30" t="s">
        <v>93</v>
      </c>
      <c r="U17" s="30" t="s">
        <v>93</v>
      </c>
      <c r="V17" s="30" t="s">
        <v>93</v>
      </c>
      <c r="W17" s="30" t="s">
        <v>93</v>
      </c>
      <c r="X17" s="30" t="s">
        <v>93</v>
      </c>
      <c r="Y17" s="30" t="s">
        <v>93</v>
      </c>
      <c r="Z17" s="30" t="s">
        <v>93</v>
      </c>
      <c r="AA17" s="30" t="s">
        <v>93</v>
      </c>
      <c r="AB17" s="30" t="s">
        <v>93</v>
      </c>
      <c r="AC17" s="30" t="s">
        <v>93</v>
      </c>
      <c r="AD17" s="30" t="s">
        <v>93</v>
      </c>
      <c r="AE17" s="30" t="s">
        <v>93</v>
      </c>
      <c r="AF17" s="30" t="s">
        <v>93</v>
      </c>
      <c r="AG17" s="30" t="s">
        <v>93</v>
      </c>
      <c r="AH17" s="30" t="s">
        <v>93</v>
      </c>
      <c r="AI17" s="30" t="s">
        <v>93</v>
      </c>
      <c r="AJ17" s="31" t="s">
        <v>93</v>
      </c>
    </row>
    <row r="18" spans="2:36" ht="13" x14ac:dyDescent="0.3">
      <c r="B18" s="21">
        <f t="shared" si="0"/>
        <v>1</v>
      </c>
      <c r="C18" s="5">
        <f>'Table 1'!B19</f>
        <v>0</v>
      </c>
      <c r="D18" s="5">
        <f>'Table 1'!C19</f>
        <v>1</v>
      </c>
      <c r="E18" s="5" t="str">
        <f>'Table 1'!D19</f>
        <v>Anilines</v>
      </c>
      <c r="F18" s="5" t="str">
        <f>'Table 1'!E19</f>
        <v>D</v>
      </c>
      <c r="G18" s="5" t="str">
        <f>'Table 1'!F19</f>
        <v>p-(2,3-epoxypropoxy)-N,N-bis(2,3-epoxypropyl)aniline, m-(2,3-epoxypropoxy)-N,N-bis(2,3-epoxypropyl)aniline</v>
      </c>
      <c r="H18" s="12" t="str">
        <f>'Table 1'!G19</f>
        <v>5026-74-4</v>
      </c>
      <c r="I18" s="24" t="s">
        <v>494</v>
      </c>
      <c r="J18" s="170" t="s">
        <v>500</v>
      </c>
      <c r="K18" s="30" t="s">
        <v>93</v>
      </c>
      <c r="L18" s="30" t="s">
        <v>93</v>
      </c>
      <c r="M18" s="43" t="s">
        <v>93</v>
      </c>
      <c r="N18" s="43" t="s">
        <v>93</v>
      </c>
      <c r="O18" s="43" t="s">
        <v>93</v>
      </c>
      <c r="P18" s="43" t="s">
        <v>86</v>
      </c>
      <c r="Q18" s="43" t="s">
        <v>86</v>
      </c>
      <c r="R18" s="43" t="s">
        <v>93</v>
      </c>
      <c r="S18" s="43" t="s">
        <v>93</v>
      </c>
      <c r="T18" s="30" t="s">
        <v>93</v>
      </c>
      <c r="U18" s="30" t="s">
        <v>93</v>
      </c>
      <c r="V18" s="30" t="s">
        <v>93</v>
      </c>
      <c r="W18" s="30" t="s">
        <v>93</v>
      </c>
      <c r="X18" s="30" t="s">
        <v>93</v>
      </c>
      <c r="Y18" s="30" t="s">
        <v>93</v>
      </c>
      <c r="Z18" s="30" t="s">
        <v>93</v>
      </c>
      <c r="AA18" s="30" t="s">
        <v>93</v>
      </c>
      <c r="AB18" s="30" t="s">
        <v>93</v>
      </c>
      <c r="AC18" s="30" t="s">
        <v>93</v>
      </c>
      <c r="AD18" s="30" t="s">
        <v>93</v>
      </c>
      <c r="AE18" s="30" t="s">
        <v>93</v>
      </c>
      <c r="AF18" s="30" t="s">
        <v>93</v>
      </c>
      <c r="AG18" s="30" t="s">
        <v>93</v>
      </c>
      <c r="AH18" s="30" t="s">
        <v>93</v>
      </c>
      <c r="AI18" s="30" t="s">
        <v>93</v>
      </c>
      <c r="AJ18" s="31" t="s">
        <v>93</v>
      </c>
    </row>
    <row r="19" spans="2:36" ht="13" x14ac:dyDescent="0.3">
      <c r="B19" s="21">
        <f t="shared" si="0"/>
        <v>1</v>
      </c>
      <c r="C19" s="5" t="str">
        <f>'Table 1'!B20</f>
        <v>Y</v>
      </c>
      <c r="D19" s="5">
        <f>'Table 1'!C20</f>
        <v>1</v>
      </c>
      <c r="E19" s="5" t="str">
        <f>'Table 1'!D20</f>
        <v>Anilines</v>
      </c>
      <c r="F19" s="5" t="str">
        <f>'Table 1'!E20</f>
        <v>D</v>
      </c>
      <c r="G19" s="5" t="str">
        <f>'Table 1'!F20</f>
        <v>p-(2,3-epoxypropoxy)-N,N-bis(2,3-epoxypropyl)aniline, m-(2,3-epoxypropoxy)-N,N-bis(2,3-epoxypropyl)aniline</v>
      </c>
      <c r="H19" s="18" t="str">
        <f>'Table 1'!G20</f>
        <v>71604-74-5</v>
      </c>
      <c r="I19" s="24" t="s">
        <v>494</v>
      </c>
      <c r="J19" s="170" t="s">
        <v>501</v>
      </c>
      <c r="K19" s="30" t="s">
        <v>93</v>
      </c>
      <c r="L19" s="30" t="s">
        <v>93</v>
      </c>
      <c r="M19" s="43" t="s">
        <v>93</v>
      </c>
      <c r="N19" s="43" t="s">
        <v>93</v>
      </c>
      <c r="O19" s="43" t="s">
        <v>93</v>
      </c>
      <c r="P19" s="43" t="s">
        <v>86</v>
      </c>
      <c r="Q19" s="43" t="s">
        <v>86</v>
      </c>
      <c r="R19" s="43" t="s">
        <v>93</v>
      </c>
      <c r="S19" s="43" t="s">
        <v>93</v>
      </c>
      <c r="T19" s="30" t="s">
        <v>93</v>
      </c>
      <c r="U19" s="30" t="s">
        <v>93</v>
      </c>
      <c r="V19" s="30" t="s">
        <v>93</v>
      </c>
      <c r="W19" s="30" t="s">
        <v>93</v>
      </c>
      <c r="X19" s="30" t="s">
        <v>93</v>
      </c>
      <c r="Y19" s="30" t="s">
        <v>93</v>
      </c>
      <c r="Z19" s="30" t="s">
        <v>93</v>
      </c>
      <c r="AA19" s="30" t="s">
        <v>93</v>
      </c>
      <c r="AB19" s="30" t="s">
        <v>93</v>
      </c>
      <c r="AC19" s="30" t="s">
        <v>93</v>
      </c>
      <c r="AD19" s="30" t="s">
        <v>93</v>
      </c>
      <c r="AE19" s="30" t="s">
        <v>93</v>
      </c>
      <c r="AF19" s="30" t="s">
        <v>93</v>
      </c>
      <c r="AG19" s="30" t="s">
        <v>93</v>
      </c>
      <c r="AH19" s="30" t="s">
        <v>93</v>
      </c>
      <c r="AI19" s="30" t="s">
        <v>93</v>
      </c>
      <c r="AJ19" s="31" t="s">
        <v>93</v>
      </c>
    </row>
    <row r="20" spans="2:36" ht="13" x14ac:dyDescent="0.3">
      <c r="B20" s="21">
        <f t="shared" si="0"/>
        <v>1</v>
      </c>
      <c r="C20" s="5">
        <f>'Table 1'!B21</f>
        <v>0</v>
      </c>
      <c r="D20" s="5">
        <f>'Table 1'!C21</f>
        <v>1</v>
      </c>
      <c r="E20" s="5" t="str">
        <f>'Table 1'!D21</f>
        <v>Anilines</v>
      </c>
      <c r="F20" s="5" t="str">
        <f>'Table 1'!E21</f>
        <v>D</v>
      </c>
      <c r="G20" s="5" t="str">
        <f>'Table 1'!F21</f>
        <v>1,1'-(p-tolylimino)dipropan-2-ol</v>
      </c>
      <c r="H20" s="12" t="str">
        <f>'Table 1'!G21</f>
        <v>38668-48-3</v>
      </c>
      <c r="I20" s="24" t="s">
        <v>494</v>
      </c>
      <c r="J20" s="170" t="s">
        <v>502</v>
      </c>
      <c r="K20" s="30" t="s">
        <v>93</v>
      </c>
      <c r="L20" s="30" t="s">
        <v>93</v>
      </c>
      <c r="M20" s="43" t="s">
        <v>93</v>
      </c>
      <c r="N20" s="43" t="s">
        <v>93</v>
      </c>
      <c r="O20" s="43" t="s">
        <v>86</v>
      </c>
      <c r="P20" s="43" t="s">
        <v>86</v>
      </c>
      <c r="Q20" s="43" t="s">
        <v>86</v>
      </c>
      <c r="R20" s="43" t="s">
        <v>86</v>
      </c>
      <c r="S20" s="43" t="s">
        <v>93</v>
      </c>
      <c r="T20" s="30" t="s">
        <v>93</v>
      </c>
      <c r="U20" s="30" t="s">
        <v>93</v>
      </c>
      <c r="V20" s="30" t="s">
        <v>93</v>
      </c>
      <c r="W20" s="30" t="s">
        <v>93</v>
      </c>
      <c r="X20" s="30" t="s">
        <v>93</v>
      </c>
      <c r="Y20" s="30" t="s">
        <v>93</v>
      </c>
      <c r="Z20" s="30" t="s">
        <v>93</v>
      </c>
      <c r="AA20" s="30" t="s">
        <v>93</v>
      </c>
      <c r="AB20" s="30" t="s">
        <v>93</v>
      </c>
      <c r="AC20" s="30" t="s">
        <v>93</v>
      </c>
      <c r="AD20" s="30" t="s">
        <v>93</v>
      </c>
      <c r="AE20" s="30" t="s">
        <v>93</v>
      </c>
      <c r="AF20" s="30" t="s">
        <v>93</v>
      </c>
      <c r="AG20" s="30" t="s">
        <v>93</v>
      </c>
      <c r="AH20" s="30" t="s">
        <v>93</v>
      </c>
      <c r="AI20" s="30" t="s">
        <v>93</v>
      </c>
      <c r="AJ20" s="31" t="s">
        <v>93</v>
      </c>
    </row>
    <row r="21" spans="2:36" ht="13" x14ac:dyDescent="0.3">
      <c r="B21" s="21">
        <f t="shared" si="0"/>
        <v>1</v>
      </c>
      <c r="C21" s="5">
        <f>'Table 1'!B22</f>
        <v>0</v>
      </c>
      <c r="D21" s="5">
        <f>'Table 1'!C22</f>
        <v>1</v>
      </c>
      <c r="E21" s="5" t="str">
        <f>'Table 1'!D22</f>
        <v>Anilines</v>
      </c>
      <c r="F21" s="5" t="str">
        <f>'Table 1'!E22</f>
        <v>D</v>
      </c>
      <c r="G21" s="5" t="str">
        <f>'Table 1'!F22</f>
        <v>dapsone</v>
      </c>
      <c r="H21" s="12" t="str">
        <f>'Table 1'!G22</f>
        <v>80-08-0</v>
      </c>
      <c r="I21" s="24" t="s">
        <v>473</v>
      </c>
      <c r="J21" s="170" t="s">
        <v>503</v>
      </c>
      <c r="K21" s="170" t="s">
        <v>504</v>
      </c>
      <c r="L21" s="30" t="s">
        <v>93</v>
      </c>
      <c r="M21" s="43" t="s">
        <v>93</v>
      </c>
      <c r="N21" s="43" t="s">
        <v>93</v>
      </c>
      <c r="O21" s="43" t="s">
        <v>86</v>
      </c>
      <c r="P21" s="43" t="s">
        <v>86</v>
      </c>
      <c r="Q21" s="43" t="s">
        <v>86</v>
      </c>
      <c r="R21" s="43" t="s">
        <v>93</v>
      </c>
      <c r="S21" s="43" t="s">
        <v>93</v>
      </c>
      <c r="T21" s="30" t="s">
        <v>93</v>
      </c>
      <c r="U21" s="30" t="s">
        <v>93</v>
      </c>
      <c r="V21" s="30" t="s">
        <v>93</v>
      </c>
      <c r="W21" s="30" t="s">
        <v>93</v>
      </c>
      <c r="X21" s="30" t="s">
        <v>93</v>
      </c>
      <c r="Y21" s="30" t="s">
        <v>93</v>
      </c>
      <c r="Z21" s="30" t="s">
        <v>93</v>
      </c>
      <c r="AA21" s="30" t="s">
        <v>93</v>
      </c>
      <c r="AB21" s="30" t="s">
        <v>93</v>
      </c>
      <c r="AC21" s="30" t="s">
        <v>93</v>
      </c>
      <c r="AD21" s="30" t="s">
        <v>93</v>
      </c>
      <c r="AE21" s="30" t="s">
        <v>93</v>
      </c>
      <c r="AF21" s="30" t="s">
        <v>93</v>
      </c>
      <c r="AG21" s="30" t="s">
        <v>93</v>
      </c>
      <c r="AH21" s="30" t="s">
        <v>93</v>
      </c>
      <c r="AI21" s="30" t="s">
        <v>93</v>
      </c>
      <c r="AJ21" s="31" t="s">
        <v>93</v>
      </c>
    </row>
    <row r="22" spans="2:36" ht="13" x14ac:dyDescent="0.3">
      <c r="B22" s="21">
        <f t="shared" si="0"/>
        <v>0</v>
      </c>
      <c r="C22" s="5">
        <f>'Table 1'!B23</f>
        <v>0</v>
      </c>
      <c r="D22" s="5">
        <f>'Table 1'!C23</f>
        <v>1</v>
      </c>
      <c r="E22" s="5" t="str">
        <f>'Table 1'!D23</f>
        <v>Anilines</v>
      </c>
      <c r="F22" s="5" t="str">
        <f>'Table 1'!E23</f>
        <v>E</v>
      </c>
      <c r="G22" s="5" t="str">
        <f>'Table 1'!F23</f>
        <v>other unspecified/ unidentified aniline compounds</v>
      </c>
      <c r="H22" s="12">
        <f>'Table 1'!G23</f>
        <v>0</v>
      </c>
      <c r="I22" s="24" t="s">
        <v>93</v>
      </c>
      <c r="J22" s="30" t="s">
        <v>93</v>
      </c>
      <c r="K22" s="30" t="s">
        <v>93</v>
      </c>
      <c r="L22" s="30" t="s">
        <v>93</v>
      </c>
      <c r="M22" s="43" t="s">
        <v>93</v>
      </c>
      <c r="N22" s="43" t="s">
        <v>93</v>
      </c>
      <c r="O22" s="43" t="s">
        <v>93</v>
      </c>
      <c r="P22" s="43" t="s">
        <v>93</v>
      </c>
      <c r="Q22" s="43" t="s">
        <v>93</v>
      </c>
      <c r="R22" s="43" t="s">
        <v>93</v>
      </c>
      <c r="S22" s="43" t="s">
        <v>93</v>
      </c>
      <c r="T22" s="30" t="s">
        <v>93</v>
      </c>
      <c r="U22" s="30" t="s">
        <v>93</v>
      </c>
      <c r="V22" s="30" t="s">
        <v>93</v>
      </c>
      <c r="W22" s="30" t="s">
        <v>93</v>
      </c>
      <c r="X22" s="30" t="s">
        <v>93</v>
      </c>
      <c r="Y22" s="30" t="s">
        <v>93</v>
      </c>
      <c r="Z22" s="30" t="s">
        <v>93</v>
      </c>
      <c r="AA22" s="30" t="s">
        <v>93</v>
      </c>
      <c r="AB22" s="30" t="s">
        <v>93</v>
      </c>
      <c r="AC22" s="30" t="s">
        <v>93</v>
      </c>
      <c r="AD22" s="30" t="s">
        <v>93</v>
      </c>
      <c r="AE22" s="30" t="s">
        <v>93</v>
      </c>
      <c r="AF22" s="30" t="s">
        <v>93</v>
      </c>
      <c r="AG22" s="30" t="s">
        <v>93</v>
      </c>
      <c r="AH22" s="30" t="s">
        <v>93</v>
      </c>
      <c r="AI22" s="30" t="s">
        <v>93</v>
      </c>
      <c r="AJ22" s="31" t="s">
        <v>93</v>
      </c>
    </row>
  </sheetData>
  <autoFilter ref="A2:H22" xr:uid="{6F2998F9-D765-4833-BFFF-92905ED89A7B}"/>
  <mergeCells count="3">
    <mergeCell ref="I1:J1"/>
    <mergeCell ref="M1:S1"/>
    <mergeCell ref="T1:AJ1"/>
  </mergeCells>
  <hyperlinks>
    <hyperlink ref="B1" location="'Table 2'!A1" display="Back to map" xr:uid="{6796AA09-EC85-49EB-879E-86D4E73B3C2B}"/>
    <hyperlink ref="J3" r:id="rId1" xr:uid="{10F561A7-DED5-4D04-85EE-C1C559A75524}"/>
    <hyperlink ref="J4" r:id="rId2" xr:uid="{33337F80-427F-4A44-8DC8-7D07F701FF42}"/>
    <hyperlink ref="J5" r:id="rId3" xr:uid="{37C845F4-EB99-4B10-BB54-F9E57193ACA9}"/>
    <hyperlink ref="J6" r:id="rId4" xr:uid="{4390BDEB-D940-4236-92E6-C2356D947187}"/>
    <hyperlink ref="J7" r:id="rId5" xr:uid="{4A31FFE8-F209-4231-B443-A5B20C28EFCC}"/>
    <hyperlink ref="J8" r:id="rId6" xr:uid="{3C5D8798-7FA5-44C0-A3A5-6E7C6E7BD104}"/>
    <hyperlink ref="J10" r:id="rId7" xr:uid="{C86A3014-60AA-4872-9B5F-F64A9E1BD1FA}"/>
    <hyperlink ref="J11" r:id="rId8" xr:uid="{6F780984-6E7C-43F1-91B7-99DE1F7C5073}"/>
    <hyperlink ref="J12" r:id="rId9" xr:uid="{D1FCCBD2-378E-47DB-A4D8-910D8CBD7505}"/>
    <hyperlink ref="J14" r:id="rId10" xr:uid="{92157E31-3B54-4795-ABAD-33D73801B6BF}"/>
    <hyperlink ref="J15" r:id="rId11" xr:uid="{41F287FF-9659-4C66-92B5-7B5C6C68A976}"/>
    <hyperlink ref="J16" r:id="rId12" xr:uid="{6554682B-E1FA-414A-8413-09E19B78C223}"/>
    <hyperlink ref="J17" r:id="rId13" xr:uid="{A96361A3-D6A3-47BC-8592-522BC0245D7F}"/>
    <hyperlink ref="J18" r:id="rId14" xr:uid="{41D95324-D0BC-401B-BEC6-46A802D4C1ED}"/>
    <hyperlink ref="J19" r:id="rId15" xr:uid="{BDA29A0E-3349-4AB2-8F99-C7B871A6F46E}"/>
    <hyperlink ref="J20" r:id="rId16" xr:uid="{9F443F80-944F-4DBC-9E12-52AE4E355572}"/>
    <hyperlink ref="J21" r:id="rId17" xr:uid="{AB590F57-CC88-49A6-9B24-3A795EA43DE6}"/>
    <hyperlink ref="K5" r:id="rId18" xr:uid="{6A17114D-DCF9-416A-97D1-A76D83DF836F}"/>
    <hyperlink ref="K6" r:id="rId19" xr:uid="{9B5785E7-F343-4BE7-B340-965EA5890891}"/>
    <hyperlink ref="K7" r:id="rId20" xr:uid="{AAC59391-6E7D-4DB5-BC32-377970DA3926}"/>
    <hyperlink ref="K8" r:id="rId21" xr:uid="{99D419F2-3072-44D0-81E5-4E9CC5D89B3C}"/>
    <hyperlink ref="K10" r:id="rId22" xr:uid="{3E7014AD-A93A-4A43-AF4E-FE98938AB0E1}"/>
    <hyperlink ref="K11" r:id="rId23" xr:uid="{28A1EE25-8293-4A89-85E8-43052F784FDB}"/>
    <hyperlink ref="K15" r:id="rId24" xr:uid="{C98EF6BF-CBD5-4C3C-987B-1BB6ECE7500C}"/>
    <hyperlink ref="K16" r:id="rId25" xr:uid="{56AD7F64-AE09-4E85-8DB1-3F8AD287F11D}"/>
    <hyperlink ref="K21" r:id="rId26" xr:uid="{10E43954-A042-44EC-B20A-C775CD5D6F8C}"/>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3875B7BFAFDF64C9394BFB5DCA3161C" ma:contentTypeVersion="0" ma:contentTypeDescription="Create a new document." ma:contentTypeScope="" ma:versionID="b48372fe04bd0e8ada19c7abcec8bc66">
  <xsd:schema xmlns:xsd="http://www.w3.org/2001/XMLSchema" xmlns:xs="http://www.w3.org/2001/XMLSchema" xmlns:p="http://schemas.microsoft.com/office/2006/metadata/properties" targetNamespace="http://schemas.microsoft.com/office/2006/metadata/properties" ma:root="true" ma:fieldsID="d413257cd9829394d17656a545d5fa4e">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0FD208D-EAF0-424C-A8FC-D84E41871337}"/>
</file>

<file path=customXml/itemProps2.xml><?xml version="1.0" encoding="utf-8"?>
<ds:datastoreItem xmlns:ds="http://schemas.openxmlformats.org/officeDocument/2006/customXml" ds:itemID="{E8E8C201-769D-40CB-85C5-AE24CECB7880}">
  <ds:schemaRefs>
    <ds:schemaRef ds:uri="http://schemas.microsoft.com/sharepoint/v3/contenttype/forms"/>
  </ds:schemaRefs>
</ds:datastoreItem>
</file>

<file path=customXml/itemProps3.xml><?xml version="1.0" encoding="utf-8"?>
<ds:datastoreItem xmlns:ds="http://schemas.openxmlformats.org/officeDocument/2006/customXml" ds:itemID="{92952D86-65D2-477B-B6B8-FD707017E8B5}">
  <ds:schemaRefs>
    <ds:schemaRef ds:uri="http://schemas.microsoft.com/office/2006/documentManagement/types"/>
    <ds:schemaRef ds:uri="http://schemas.microsoft.com/office/2006/metadata/properties"/>
    <ds:schemaRef ds:uri="http://purl.org/dc/elements/1.1/"/>
    <ds:schemaRef ds:uri="http://purl.org/dc/terms/"/>
    <ds:schemaRef ds:uri="http://schemas.openxmlformats.org/package/2006/metadata/core-properties"/>
    <ds:schemaRef ds:uri="http://purl.org/dc/dcmitype/"/>
    <ds:schemaRef ds:uri="http://schemas.microsoft.com/office/infopath/2007/PartnerControls"/>
    <ds:schemaRef ds:uri="29022280-377e-41de-b245-c25a8a76d75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Public consultations</vt:lpstr>
      <vt:lpstr>Table 1</vt:lpstr>
      <vt:lpstr>Table 2</vt:lpstr>
      <vt:lpstr>Table 3</vt:lpstr>
      <vt:lpstr>Table 4</vt:lpstr>
      <vt:lpstr>Table 5</vt:lpstr>
      <vt:lpstr>Table 6</vt:lpstr>
      <vt:lpstr>Table 7</vt:lpstr>
      <vt:lpstr>Table 8</vt:lpstr>
      <vt:lpstr>Table 9</vt:lpstr>
      <vt:lpstr>Table 10</vt:lpstr>
      <vt:lpstr>Table 11 Profess+consumer</vt:lpstr>
      <vt:lpstr>Table 12 Class+OSH+waste</vt:lpstr>
      <vt:lpstr>Table 13 Environmental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Anthony Footitt</dc:creator>
  <cp:lastModifiedBy>Anthony Footitt</cp:lastModifiedBy>
  <dcterms:created xsi:type="dcterms:W3CDTF">2019-10-22T12:18:22Z</dcterms:created>
  <dcterms:modified xsi:type="dcterms:W3CDTF">2020-01-17T14:50:38Z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0x01010083875B7BFAFDF64C9394BFB5DCA3161C</vt:lpwstr>
  </property>
</Properties>
</file>